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1/2º Trimestre/Publicar/"/>
    </mc:Choice>
  </mc:AlternateContent>
  <xr:revisionPtr revIDLastSave="1" documentId="8_{254C14F9-3F92-43BF-8D2F-E2DE18565DD7}" xr6:coauthVersionLast="47" xr6:coauthVersionMax="47" xr10:uidLastSave="{11DD3BA8-E62A-4C34-8F7E-5D664A908804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4" i="8" l="1"/>
  <c r="AM17" i="8"/>
  <c r="AM20" i="8"/>
  <c r="AM24" i="8"/>
  <c r="AM30" i="8"/>
  <c r="AM31" i="8"/>
  <c r="AM32" i="8"/>
  <c r="AM17" i="7"/>
  <c r="AM23" i="7"/>
  <c r="AM24" i="7"/>
  <c r="AM25" i="7"/>
  <c r="AM29" i="7"/>
  <c r="AM33" i="7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18" i="4"/>
  <c r="AM19" i="4"/>
  <c r="AM17" i="4"/>
  <c r="AM22" i="3"/>
  <c r="AM22" i="2"/>
  <c r="AM23" i="2"/>
  <c r="AM24" i="2"/>
  <c r="AM25" i="2"/>
  <c r="AM21" i="3"/>
  <c r="AM20" i="3"/>
  <c r="AM19" i="3"/>
  <c r="AN28" i="5" l="1"/>
  <c r="AN19" i="3"/>
  <c r="AN36" i="6"/>
  <c r="AN32" i="6"/>
  <c r="AN24" i="7"/>
  <c r="AN17" i="8"/>
  <c r="AN32" i="8"/>
  <c r="AN18" i="4"/>
  <c r="AN31" i="5"/>
  <c r="AN38" i="6"/>
  <c r="AN30" i="6"/>
  <c r="AN23" i="7"/>
  <c r="AN35" i="5"/>
  <c r="AN34" i="6"/>
  <c r="AN30" i="5"/>
  <c r="AN31" i="8"/>
  <c r="AN29" i="5"/>
  <c r="AN25" i="2"/>
  <c r="AN18" i="3"/>
  <c r="AN22" i="3" s="1"/>
  <c r="AN35" i="6"/>
  <c r="AN14" i="7"/>
  <c r="AN16" i="7" s="1"/>
  <c r="AN17" i="7" s="1"/>
  <c r="AN14" i="8"/>
  <c r="AN34" i="5"/>
  <c r="AN33" i="7"/>
  <c r="AN20" i="3"/>
  <c r="AN25" i="7"/>
  <c r="AN30" i="8"/>
  <c r="AN21" i="3"/>
  <c r="AN32" i="5"/>
  <c r="AN37" i="6"/>
  <c r="AN33" i="6"/>
  <c r="AN20" i="8"/>
  <c r="AN24" i="8"/>
  <c r="AN33" i="5"/>
  <c r="AN24" i="2"/>
  <c r="AN17" i="4"/>
  <c r="AN23" i="2"/>
  <c r="AN31" i="6"/>
  <c r="AN29" i="7"/>
  <c r="AN19" i="4"/>
  <c r="AN22" i="2"/>
  <c r="AK14" i="8"/>
  <c r="AK17" i="8"/>
  <c r="AK20" i="8"/>
  <c r="AK24" i="8"/>
  <c r="AK30" i="8"/>
  <c r="AK31" i="8"/>
  <c r="AK32" i="8"/>
  <c r="AK17" i="7"/>
  <c r="AK23" i="7"/>
  <c r="AK24" i="7"/>
  <c r="AK25" i="7"/>
  <c r="AK33" i="7"/>
  <c r="AK38" i="6"/>
  <c r="AK35" i="5"/>
  <c r="AK17" i="4"/>
  <c r="AK18" i="4"/>
  <c r="AK19" i="4"/>
  <c r="AK22" i="2"/>
  <c r="AK23" i="2"/>
  <c r="AK24" i="2"/>
  <c r="AK25" i="2"/>
  <c r="AK19" i="3"/>
  <c r="AK20" i="3"/>
  <c r="AK21" i="3"/>
  <c r="AK22" i="3"/>
  <c r="AJ38" i="6" l="1"/>
  <c r="AJ35" i="5"/>
  <c r="AL20" i="3" l="1"/>
  <c r="AL14" i="8"/>
  <c r="AL22" i="2"/>
  <c r="AL19" i="3"/>
  <c r="AL21" i="3"/>
  <c r="AL31" i="8"/>
  <c r="AL17" i="8"/>
  <c r="AL25" i="2"/>
  <c r="AL17" i="4"/>
  <c r="AL23" i="2"/>
  <c r="AL18" i="4"/>
  <c r="AL32" i="8"/>
  <c r="AL22" i="3"/>
  <c r="AL24" i="2"/>
  <c r="AL35" i="5"/>
  <c r="AL38" i="6"/>
  <c r="AL24" i="8"/>
  <c r="AL20" i="8"/>
  <c r="AL19" i="4"/>
  <c r="AL30" i="8"/>
  <c r="AL33" i="7"/>
  <c r="AL24" i="7" l="1"/>
  <c r="AL29" i="7"/>
  <c r="AL25" i="7"/>
  <c r="AL23" i="7"/>
  <c r="AL17" i="7"/>
  <c r="AI30" i="8"/>
  <c r="AI31" i="8"/>
  <c r="AI32" i="8"/>
  <c r="AI24" i="8"/>
  <c r="AI20" i="8"/>
  <c r="AI17" i="8"/>
  <c r="AI14" i="8"/>
  <c r="AI33" i="7"/>
  <c r="AI29" i="7"/>
  <c r="AI23" i="7"/>
  <c r="AI24" i="7"/>
  <c r="AI25" i="7"/>
  <c r="AJ30" i="8" l="1"/>
  <c r="AJ17" i="8"/>
  <c r="AJ24" i="8"/>
  <c r="AJ20" i="8"/>
  <c r="AJ32" i="8"/>
  <c r="AJ14" i="8"/>
  <c r="AJ31" i="8"/>
  <c r="AJ18" i="4"/>
  <c r="AJ19" i="4"/>
  <c r="AJ17" i="4"/>
  <c r="AJ22" i="3"/>
  <c r="AJ20" i="3"/>
  <c r="AJ21" i="3" l="1"/>
  <c r="AJ19" i="3"/>
  <c r="AJ25" i="2" l="1"/>
  <c r="AJ22" i="2"/>
  <c r="AJ23" i="2"/>
  <c r="AJ24" i="2"/>
  <c r="AI21" i="3" l="1"/>
  <c r="AI35" i="5"/>
  <c r="AI20" i="3"/>
  <c r="AI22" i="2"/>
  <c r="AI18" i="4"/>
  <c r="AI25" i="2"/>
  <c r="AI22" i="3"/>
  <c r="AI19" i="3"/>
  <c r="AI24" i="2"/>
  <c r="AI17" i="4"/>
  <c r="AI38" i="6"/>
  <c r="AI19" i="4"/>
  <c r="AI23" i="2"/>
  <c r="AF32" i="8"/>
  <c r="AF31" i="8"/>
  <c r="AF30" i="8"/>
  <c r="AF24" i="8"/>
  <c r="AF20" i="8"/>
  <c r="AF17" i="8"/>
  <c r="AF14" i="8"/>
  <c r="AF17" i="4"/>
  <c r="AF18" i="4"/>
  <c r="AF19" i="4"/>
  <c r="AE32" i="8" l="1"/>
  <c r="AE31" i="8"/>
  <c r="AE30" i="8"/>
  <c r="AE24" i="8"/>
  <c r="AE20" i="8"/>
  <c r="AE17" i="8"/>
  <c r="AE14" i="8"/>
  <c r="AE33" i="7"/>
  <c r="AE29" i="7"/>
  <c r="AE25" i="7"/>
  <c r="AE24" i="7"/>
  <c r="AE23" i="7"/>
  <c r="AE14" i="7"/>
  <c r="AE16" i="7" s="1"/>
  <c r="AE17" i="7" s="1"/>
  <c r="AE38" i="6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19" i="4"/>
  <c r="AE18" i="4"/>
  <c r="AE17" i="4"/>
  <c r="AE21" i="3"/>
  <c r="AE20" i="3"/>
  <c r="AE19" i="3"/>
  <c r="AE18" i="3"/>
  <c r="AE22" i="3" s="1"/>
  <c r="AE25" i="2"/>
  <c r="AE24" i="2"/>
  <c r="AE23" i="2"/>
  <c r="AE22" i="2"/>
  <c r="AF35" i="5" l="1"/>
  <c r="AF38" i="6" l="1"/>
  <c r="AF21" i="3" l="1"/>
  <c r="AF22" i="3"/>
  <c r="AF19" i="3"/>
  <c r="AF20" i="3"/>
  <c r="AF23" i="2"/>
  <c r="AF22" i="2" l="1"/>
  <c r="AF24" i="2"/>
  <c r="AF25" i="2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5" i="2" l="1"/>
  <c r="Y24" i="2"/>
  <c r="Y23" i="2"/>
  <c r="Y22" i="2"/>
</calcChain>
</file>

<file path=xl/sharedStrings.xml><?xml version="1.0" encoding="utf-8"?>
<sst xmlns="http://schemas.openxmlformats.org/spreadsheetml/2006/main" count="400" uniqueCount="164">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</sst>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'Denuncias, Víctimas y Renuncias'!$P$24:$AN$24</c:f>
              <c:numCache>
                <c:formatCode>0.0</c:formatCode>
                <c:ptCount val="25"/>
                <c:pt idx="0">
                  <c:v>0.12444180745089467</c:v>
                </c:pt>
                <c:pt idx="1">
                  <c:v>0.11950749147010829</c:v>
                </c:pt>
                <c:pt idx="2">
                  <c:v>0.11322802363439045</c:v>
                </c:pt>
                <c:pt idx="3">
                  <c:v>0.10737478871986478</c:v>
                </c:pt>
                <c:pt idx="4">
                  <c:v>0.12002986230160925</c:v>
                </c:pt>
                <c:pt idx="5">
                  <c:v>0.11081953446873277</c:v>
                </c:pt>
                <c:pt idx="6">
                  <c:v>0.1127030976874803</c:v>
                </c:pt>
                <c:pt idx="7">
                  <c:v>0.10301414500481375</c:v>
                </c:pt>
                <c:pt idx="8">
                  <c:v>9.9861791093724381E-2</c:v>
                </c:pt>
                <c:pt idx="9">
                  <c:v>0.10152097773641285</c:v>
                </c:pt>
                <c:pt idx="10">
                  <c:v>0.1</c:v>
                </c:pt>
                <c:pt idx="11">
                  <c:v>0.112</c:v>
                </c:pt>
                <c:pt idx="12">
                  <c:v>0.11</c:v>
                </c:pt>
                <c:pt idx="13">
                  <c:v>0.109</c:v>
                </c:pt>
                <c:pt idx="14">
                  <c:v>0.106</c:v>
                </c:pt>
                <c:pt idx="15">
                  <c:v>9.7335508428493742E-2</c:v>
                </c:pt>
                <c:pt idx="16">
                  <c:v>0.10719727293856364</c:v>
                </c:pt>
                <c:pt idx="17">
                  <c:v>0.10593093266280652</c:v>
                </c:pt>
                <c:pt idx="18">
                  <c:v>0.11244377811094453</c:v>
                </c:pt>
                <c:pt idx="19">
                  <c:v>0.10686913339265723</c:v>
                </c:pt>
                <c:pt idx="20">
                  <c:v>9.4786729857819899E-2</c:v>
                </c:pt>
                <c:pt idx="21">
                  <c:v>0.10830342302411293</c:v>
                </c:pt>
                <c:pt idx="22">
                  <c:v>9.8488001109723958E-2</c:v>
                </c:pt>
                <c:pt idx="23">
                  <c:v>0.10314410480349345</c:v>
                </c:pt>
                <c:pt idx="24">
                  <c:v>0.1053326030671181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'Denuncias, Víctimas y Renuncias'!$P$25:$AN$25</c:f>
              <c:numCache>
                <c:formatCode>0.0</c:formatCode>
                <c:ptCount val="25"/>
                <c:pt idx="0">
                  <c:v>0.15998741082668905</c:v>
                </c:pt>
                <c:pt idx="1">
                  <c:v>0.15077650930782679</c:v>
                </c:pt>
                <c:pt idx="2">
                  <c:v>0.15573227302849568</c:v>
                </c:pt>
                <c:pt idx="3">
                  <c:v>0.1287235186579202</c:v>
                </c:pt>
                <c:pt idx="4">
                  <c:v>0.15031897926634769</c:v>
                </c:pt>
                <c:pt idx="5">
                  <c:v>0.14271375125467653</c:v>
                </c:pt>
                <c:pt idx="6">
                  <c:v>0.14305835010060361</c:v>
                </c:pt>
                <c:pt idx="7">
                  <c:v>0.13743329542472224</c:v>
                </c:pt>
                <c:pt idx="8">
                  <c:v>0.13388114209827356</c:v>
                </c:pt>
                <c:pt idx="9">
                  <c:v>0.12134884825457136</c:v>
                </c:pt>
                <c:pt idx="10">
                  <c:v>0.128</c:v>
                </c:pt>
                <c:pt idx="11">
                  <c:v>0.127</c:v>
                </c:pt>
                <c:pt idx="12">
                  <c:v>0.12</c:v>
                </c:pt>
                <c:pt idx="13">
                  <c:v>0.13200000000000001</c:v>
                </c:pt>
                <c:pt idx="14">
                  <c:v>0.121</c:v>
                </c:pt>
                <c:pt idx="15">
                  <c:v>0.10476861639652338</c:v>
                </c:pt>
                <c:pt idx="16">
                  <c:v>0.12599501487496984</c:v>
                </c:pt>
                <c:pt idx="17">
                  <c:v>0.12891447830360905</c:v>
                </c:pt>
                <c:pt idx="18">
                  <c:v>0.11766473814711849</c:v>
                </c:pt>
                <c:pt idx="19">
                  <c:v>0.12122258677257813</c:v>
                </c:pt>
                <c:pt idx="20">
                  <c:v>0.1074463225216994</c:v>
                </c:pt>
                <c:pt idx="21">
                  <c:v>0.12281595806639488</c:v>
                </c:pt>
                <c:pt idx="22">
                  <c:v>0.11868261455525607</c:v>
                </c:pt>
                <c:pt idx="23">
                  <c:v>0.12710800143523501</c:v>
                </c:pt>
                <c:pt idx="24">
                  <c:v>0.12301886792452831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'Audiencias Provinciales'!$P$14:$AN$14</c:f>
              <c:numCache>
                <c:formatCode>0.0%</c:formatCode>
                <c:ptCount val="25"/>
                <c:pt idx="0">
                  <c:v>0.66666666666666663</c:v>
                </c:pt>
                <c:pt idx="1">
                  <c:v>0.8125</c:v>
                </c:pt>
                <c:pt idx="2">
                  <c:v>0.82352941176470584</c:v>
                </c:pt>
                <c:pt idx="3">
                  <c:v>0.84615384615384615</c:v>
                </c:pt>
                <c:pt idx="4">
                  <c:v>0.70422535211267601</c:v>
                </c:pt>
                <c:pt idx="5">
                  <c:v>0.93333333333333335</c:v>
                </c:pt>
                <c:pt idx="6">
                  <c:v>0.72131147540983609</c:v>
                </c:pt>
                <c:pt idx="7">
                  <c:v>0.76923076923076927</c:v>
                </c:pt>
                <c:pt idx="8">
                  <c:v>0.79365079365079361</c:v>
                </c:pt>
                <c:pt idx="9">
                  <c:v>0.68965517241379315</c:v>
                </c:pt>
                <c:pt idx="10">
                  <c:v>0.86</c:v>
                </c:pt>
                <c:pt idx="11">
                  <c:v>0.76900000000000002</c:v>
                </c:pt>
                <c:pt idx="12">
                  <c:v>0.81</c:v>
                </c:pt>
                <c:pt idx="13">
                  <c:v>0.75800000000000001</c:v>
                </c:pt>
                <c:pt idx="14">
                  <c:v>0.78100000000000003</c:v>
                </c:pt>
                <c:pt idx="15">
                  <c:v>0.79220779220779225</c:v>
                </c:pt>
                <c:pt idx="16">
                  <c:v>0.82278481012658233</c:v>
                </c:pt>
                <c:pt idx="17">
                  <c:v>0.80487804878048785</c:v>
                </c:pt>
                <c:pt idx="18">
                  <c:v>0.71212121212121215</c:v>
                </c:pt>
                <c:pt idx="19">
                  <c:v>0.68</c:v>
                </c:pt>
                <c:pt idx="20">
                  <c:v>0.85185185185185186</c:v>
                </c:pt>
                <c:pt idx="21">
                  <c:v>0.76923076923076927</c:v>
                </c:pt>
                <c:pt idx="22">
                  <c:v>0.76829268292682928</c:v>
                </c:pt>
                <c:pt idx="23">
                  <c:v>0.68604651162790697</c:v>
                </c:pt>
                <c:pt idx="24">
                  <c:v>0.70192307692307687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'Audiencias Provinciales'!$P$17:$AN$17</c:f>
              <c:numCache>
                <c:formatCode>0.0%</c:formatCode>
                <c:ptCount val="25"/>
                <c:pt idx="0">
                  <c:v>0.7</c:v>
                </c:pt>
                <c:pt idx="1">
                  <c:v>1</c:v>
                </c:pt>
                <c:pt idx="2">
                  <c:v>0.8</c:v>
                </c:pt>
                <c:pt idx="3">
                  <c:v>0.92307692307692313</c:v>
                </c:pt>
                <c:pt idx="4">
                  <c:v>0.76923076923076927</c:v>
                </c:pt>
                <c:pt idx="5">
                  <c:v>1</c:v>
                </c:pt>
                <c:pt idx="6">
                  <c:v>0.9285714285714286</c:v>
                </c:pt>
                <c:pt idx="7">
                  <c:v>0.76190476190476186</c:v>
                </c:pt>
                <c:pt idx="8">
                  <c:v>0.84210526315789469</c:v>
                </c:pt>
                <c:pt idx="9">
                  <c:v>0.66666666666666663</c:v>
                </c:pt>
                <c:pt idx="10">
                  <c:v>0.76200000000000001</c:v>
                </c:pt>
                <c:pt idx="11">
                  <c:v>0.89500000000000002</c:v>
                </c:pt>
                <c:pt idx="12">
                  <c:v>0.89500000000000002</c:v>
                </c:pt>
                <c:pt idx="13">
                  <c:v>0.81799999999999995</c:v>
                </c:pt>
                <c:pt idx="14">
                  <c:v>0.88900000000000001</c:v>
                </c:pt>
                <c:pt idx="15">
                  <c:v>0.875</c:v>
                </c:pt>
                <c:pt idx="16">
                  <c:v>1</c:v>
                </c:pt>
                <c:pt idx="17">
                  <c:v>0.76190476190476186</c:v>
                </c:pt>
                <c:pt idx="18">
                  <c:v>0.90909090909090906</c:v>
                </c:pt>
                <c:pt idx="19">
                  <c:v>0.7857142857142857</c:v>
                </c:pt>
                <c:pt idx="20">
                  <c:v>0.7142857142857143</c:v>
                </c:pt>
                <c:pt idx="21">
                  <c:v>0.8</c:v>
                </c:pt>
                <c:pt idx="22">
                  <c:v>0.95454545454545459</c:v>
                </c:pt>
                <c:pt idx="23">
                  <c:v>0.94444444444444442</c:v>
                </c:pt>
                <c:pt idx="2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'Audiencias Provinciales'!$P$20:$AN$20</c:f>
              <c:numCache>
                <c:formatCode>0.0%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</c:v>
                </c:pt>
                <c:pt idx="11">
                  <c:v>1</c:v>
                </c:pt>
                <c:pt idx="12">
                  <c:v>0.92300000000000004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0.875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'Audiencias Provinciales'!$P$24:$AN$24</c:f>
              <c:numCache>
                <c:formatCode>0.0%</c:formatCode>
                <c:ptCount val="25"/>
                <c:pt idx="0">
                  <c:v>0.8176165803108808</c:v>
                </c:pt>
                <c:pt idx="1">
                  <c:v>0.8186770428015564</c:v>
                </c:pt>
                <c:pt idx="2">
                  <c:v>0.81305309734513276</c:v>
                </c:pt>
                <c:pt idx="3">
                  <c:v>0.81776504297994268</c:v>
                </c:pt>
                <c:pt idx="4">
                  <c:v>0.82272282076395686</c:v>
                </c:pt>
                <c:pt idx="5">
                  <c:v>0.84323922734026746</c:v>
                </c:pt>
                <c:pt idx="6">
                  <c:v>0.84107860011474467</c:v>
                </c:pt>
                <c:pt idx="7">
                  <c:v>0.83283433133732532</c:v>
                </c:pt>
                <c:pt idx="8">
                  <c:v>0.82714054927302105</c:v>
                </c:pt>
                <c:pt idx="9">
                  <c:v>0.83820224719101122</c:v>
                </c:pt>
                <c:pt idx="10">
                  <c:v>0.84599999999999997</c:v>
                </c:pt>
                <c:pt idx="11">
                  <c:v>0.84699999999999998</c:v>
                </c:pt>
                <c:pt idx="12">
                  <c:v>0.83599999999999997</c:v>
                </c:pt>
                <c:pt idx="13">
                  <c:v>0.84499999999999997</c:v>
                </c:pt>
                <c:pt idx="14">
                  <c:v>0.84299999999999997</c:v>
                </c:pt>
                <c:pt idx="15">
                  <c:v>0.83680387409200974</c:v>
                </c:pt>
                <c:pt idx="16">
                  <c:v>0.83711911357340718</c:v>
                </c:pt>
                <c:pt idx="17">
                  <c:v>0.84267782426778237</c:v>
                </c:pt>
                <c:pt idx="18">
                  <c:v>0.83588129496402874</c:v>
                </c:pt>
                <c:pt idx="19">
                  <c:v>0.84690553745928343</c:v>
                </c:pt>
                <c:pt idx="20">
                  <c:v>0.84197924980047889</c:v>
                </c:pt>
                <c:pt idx="21">
                  <c:v>0.84608030592734229</c:v>
                </c:pt>
                <c:pt idx="22">
                  <c:v>0.82730455075845977</c:v>
                </c:pt>
                <c:pt idx="23">
                  <c:v>0.83800952885124402</c:v>
                </c:pt>
                <c:pt idx="24">
                  <c:v>0.82352941176470584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Medidas'!$P$13:$AN$13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'Órdenes y Medidas'!$P$19:$AN$19</c:f>
              <c:numCache>
                <c:formatCode>0.0%</c:formatCode>
                <c:ptCount val="25"/>
                <c:pt idx="0">
                  <c:v>0.55854978354978357</c:v>
                </c:pt>
                <c:pt idx="1">
                  <c:v>0.56796413287140823</c:v>
                </c:pt>
                <c:pt idx="2">
                  <c:v>0.6</c:v>
                </c:pt>
                <c:pt idx="3">
                  <c:v>0.63047054952286941</c:v>
                </c:pt>
                <c:pt idx="4">
                  <c:v>0.63659121727339107</c:v>
                </c:pt>
                <c:pt idx="5">
                  <c:v>0.64722743896411983</c:v>
                </c:pt>
                <c:pt idx="6">
                  <c:v>0.65331143951833603</c:v>
                </c:pt>
                <c:pt idx="7">
                  <c:v>0.6773680864589956</c:v>
                </c:pt>
                <c:pt idx="8">
                  <c:v>0.67906658855692248</c:v>
                </c:pt>
                <c:pt idx="9">
                  <c:v>0.68163682864450126</c:v>
                </c:pt>
                <c:pt idx="10">
                  <c:v>0.66800000000000004</c:v>
                </c:pt>
                <c:pt idx="11">
                  <c:v>0.68700000000000006</c:v>
                </c:pt>
                <c:pt idx="12">
                  <c:v>0.67800000000000005</c:v>
                </c:pt>
                <c:pt idx="13">
                  <c:v>0.67900000000000005</c:v>
                </c:pt>
                <c:pt idx="14">
                  <c:v>0.72199999999999998</c:v>
                </c:pt>
                <c:pt idx="15">
                  <c:v>0.67103882476390342</c:v>
                </c:pt>
                <c:pt idx="16">
                  <c:v>0.70434613135840962</c:v>
                </c:pt>
                <c:pt idx="17">
                  <c:v>0.72550806525107081</c:v>
                </c:pt>
                <c:pt idx="18">
                  <c:v>0.71300853842290302</c:v>
                </c:pt>
                <c:pt idx="19">
                  <c:v>0.70748821401162154</c:v>
                </c:pt>
                <c:pt idx="20">
                  <c:v>0.70772214813916834</c:v>
                </c:pt>
                <c:pt idx="21">
                  <c:v>0.71078762171020915</c:v>
                </c:pt>
                <c:pt idx="22">
                  <c:v>0.69287020109689212</c:v>
                </c:pt>
                <c:pt idx="23">
                  <c:v>0.68211839530332685</c:v>
                </c:pt>
                <c:pt idx="24">
                  <c:v>0.70643939393939392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Medidas'!$P$13:$AN$13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'Órdenes y Medidas'!$P$14:$AN$14</c:f>
              <c:numCache>
                <c:formatCode>#,##0</c:formatCode>
                <c:ptCount val="25"/>
                <c:pt idx="0">
                  <c:v>9240</c:v>
                </c:pt>
                <c:pt idx="1">
                  <c:v>9814</c:v>
                </c:pt>
                <c:pt idx="2">
                  <c:v>8830</c:v>
                </c:pt>
                <c:pt idx="3">
                  <c:v>9117</c:v>
                </c:pt>
                <c:pt idx="4">
                  <c:v>9587</c:v>
                </c:pt>
                <c:pt idx="5">
                  <c:v>10117</c:v>
                </c:pt>
                <c:pt idx="6">
                  <c:v>9135</c:v>
                </c:pt>
                <c:pt idx="7">
                  <c:v>9438</c:v>
                </c:pt>
                <c:pt idx="8">
                  <c:v>10242</c:v>
                </c:pt>
                <c:pt idx="9">
                  <c:v>9775</c:v>
                </c:pt>
                <c:pt idx="10">
                  <c:v>9033</c:v>
                </c:pt>
                <c:pt idx="11">
                  <c:v>9104</c:v>
                </c:pt>
                <c:pt idx="12">
                  <c:v>9906</c:v>
                </c:pt>
                <c:pt idx="13">
                  <c:v>10257</c:v>
                </c:pt>
                <c:pt idx="14">
                  <c:v>9909</c:v>
                </c:pt>
                <c:pt idx="15">
                  <c:v>9530</c:v>
                </c:pt>
                <c:pt idx="16">
                  <c:v>10262</c:v>
                </c:pt>
                <c:pt idx="17">
                  <c:v>10973</c:v>
                </c:pt>
                <c:pt idx="18">
                  <c:v>9955</c:v>
                </c:pt>
                <c:pt idx="19">
                  <c:v>9121</c:v>
                </c:pt>
                <c:pt idx="20">
                  <c:v>8249</c:v>
                </c:pt>
                <c:pt idx="21">
                  <c:v>10373</c:v>
                </c:pt>
                <c:pt idx="22">
                  <c:v>8205</c:v>
                </c:pt>
                <c:pt idx="23">
                  <c:v>8176</c:v>
                </c:pt>
                <c:pt idx="24">
                  <c:v>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Enjuiciados!$P$18:$AN$18</c:f>
              <c:numCache>
                <c:formatCode>0.0%</c:formatCode>
                <c:ptCount val="25"/>
                <c:pt idx="0">
                  <c:v>0.7345995893223819</c:v>
                </c:pt>
                <c:pt idx="1">
                  <c:v>0.77458174346932784</c:v>
                </c:pt>
                <c:pt idx="2">
                  <c:v>0.74314417594352433</c:v>
                </c:pt>
                <c:pt idx="3">
                  <c:v>0.7747222222222222</c:v>
                </c:pt>
                <c:pt idx="4">
                  <c:v>0.79123120061177665</c:v>
                </c:pt>
                <c:pt idx="5">
                  <c:v>0.8421472229604039</c:v>
                </c:pt>
                <c:pt idx="6">
                  <c:v>0.78710222472542946</c:v>
                </c:pt>
                <c:pt idx="7">
                  <c:v>0.8060298826040555</c:v>
                </c:pt>
                <c:pt idx="8">
                  <c:v>0.81177654755913442</c:v>
                </c:pt>
                <c:pt idx="9">
                  <c:v>0.84385201305767144</c:v>
                </c:pt>
                <c:pt idx="10">
                  <c:v>0.80900000000000005</c:v>
                </c:pt>
                <c:pt idx="11">
                  <c:v>0.81899999999999995</c:v>
                </c:pt>
                <c:pt idx="12">
                  <c:v>0.83399999999999996</c:v>
                </c:pt>
                <c:pt idx="13">
                  <c:v>0.876</c:v>
                </c:pt>
                <c:pt idx="14">
                  <c:v>0.83599999999999997</c:v>
                </c:pt>
                <c:pt idx="15">
                  <c:v>0.84223366766061258</c:v>
                </c:pt>
                <c:pt idx="16">
                  <c:v>0.85323446688826388</c:v>
                </c:pt>
                <c:pt idx="17">
                  <c:v>0.89463647199046481</c:v>
                </c:pt>
                <c:pt idx="18">
                  <c:v>0.84670100564140294</c:v>
                </c:pt>
                <c:pt idx="19">
                  <c:v>0.84907300115874851</c:v>
                </c:pt>
                <c:pt idx="20">
                  <c:v>0.90115761353517365</c:v>
                </c:pt>
                <c:pt idx="21">
                  <c:v>0.88574195110142817</c:v>
                </c:pt>
                <c:pt idx="22">
                  <c:v>0.8406919700490576</c:v>
                </c:pt>
                <c:pt idx="23">
                  <c:v>0.8535598705501618</c:v>
                </c:pt>
                <c:pt idx="24">
                  <c:v>0.87789763598806514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Enjuiciados!$P$19:$AN$19</c:f>
              <c:numCache>
                <c:formatCode>0.0%</c:formatCode>
                <c:ptCount val="25"/>
                <c:pt idx="0">
                  <c:v>0.82901554404145072</c:v>
                </c:pt>
                <c:pt idx="1">
                  <c:v>0.88859878154917316</c:v>
                </c:pt>
                <c:pt idx="2">
                  <c:v>0.84739336492890993</c:v>
                </c:pt>
                <c:pt idx="3">
                  <c:v>0.84593023255813948</c:v>
                </c:pt>
                <c:pt idx="4">
                  <c:v>0.88412017167381973</c:v>
                </c:pt>
                <c:pt idx="5">
                  <c:v>0.90783034257748774</c:v>
                </c:pt>
                <c:pt idx="6">
                  <c:v>0.88475177304964536</c:v>
                </c:pt>
                <c:pt idx="7">
                  <c:v>0.88669527896995703</c:v>
                </c:pt>
                <c:pt idx="8">
                  <c:v>0.89885931558935361</c:v>
                </c:pt>
                <c:pt idx="9">
                  <c:v>0.92028413575374901</c:v>
                </c:pt>
                <c:pt idx="10">
                  <c:v>0.88100000000000001</c:v>
                </c:pt>
                <c:pt idx="11">
                  <c:v>0.90200000000000002</c:v>
                </c:pt>
                <c:pt idx="12">
                  <c:v>0.89700000000000002</c:v>
                </c:pt>
                <c:pt idx="13">
                  <c:v>0.93100000000000005</c:v>
                </c:pt>
                <c:pt idx="14">
                  <c:v>0.90300000000000002</c:v>
                </c:pt>
                <c:pt idx="15">
                  <c:v>0.91034985422740522</c:v>
                </c:pt>
                <c:pt idx="16">
                  <c:v>0.90456989247311825</c:v>
                </c:pt>
                <c:pt idx="17">
                  <c:v>0.95205047318611991</c:v>
                </c:pt>
                <c:pt idx="18">
                  <c:v>0.91791577444682371</c:v>
                </c:pt>
                <c:pt idx="19">
                  <c:v>0.91666666666666663</c:v>
                </c:pt>
                <c:pt idx="20">
                  <c:v>0.95118733509234832</c:v>
                </c:pt>
                <c:pt idx="21">
                  <c:v>0.93706733794839525</c:v>
                </c:pt>
                <c:pt idx="22">
                  <c:v>0.89153254023792861</c:v>
                </c:pt>
                <c:pt idx="23">
                  <c:v>0.90059642147117291</c:v>
                </c:pt>
                <c:pt idx="24">
                  <c:v>0.928698752228164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Penales'!$P$28:$AN$28</c:f>
              <c:numCache>
                <c:formatCode>#,##0</c:formatCode>
                <c:ptCount val="25"/>
                <c:pt idx="0">
                  <c:v>238</c:v>
                </c:pt>
                <c:pt idx="1">
                  <c:v>216</c:v>
                </c:pt>
                <c:pt idx="2">
                  <c:v>295</c:v>
                </c:pt>
                <c:pt idx="3">
                  <c:v>351</c:v>
                </c:pt>
                <c:pt idx="4">
                  <c:v>306</c:v>
                </c:pt>
                <c:pt idx="5">
                  <c:v>295</c:v>
                </c:pt>
                <c:pt idx="6">
                  <c:v>280</c:v>
                </c:pt>
                <c:pt idx="7">
                  <c:v>385</c:v>
                </c:pt>
                <c:pt idx="8">
                  <c:v>389</c:v>
                </c:pt>
                <c:pt idx="9">
                  <c:v>360</c:v>
                </c:pt>
                <c:pt idx="10">
                  <c:v>432</c:v>
                </c:pt>
                <c:pt idx="11">
                  <c:v>350</c:v>
                </c:pt>
                <c:pt idx="12">
                  <c:v>352</c:v>
                </c:pt>
                <c:pt idx="13">
                  <c:v>354</c:v>
                </c:pt>
                <c:pt idx="14">
                  <c:v>364</c:v>
                </c:pt>
                <c:pt idx="15">
                  <c:v>334</c:v>
                </c:pt>
                <c:pt idx="16">
                  <c:v>406</c:v>
                </c:pt>
                <c:pt idx="17">
                  <c:v>401</c:v>
                </c:pt>
                <c:pt idx="18">
                  <c:v>437</c:v>
                </c:pt>
                <c:pt idx="19">
                  <c:v>387</c:v>
                </c:pt>
                <c:pt idx="20">
                  <c:v>325</c:v>
                </c:pt>
                <c:pt idx="21">
                  <c:v>437</c:v>
                </c:pt>
                <c:pt idx="22">
                  <c:v>395</c:v>
                </c:pt>
                <c:pt idx="23">
                  <c:v>336</c:v>
                </c:pt>
                <c:pt idx="24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Penales'!$P$29:$AN$29</c:f>
              <c:numCache>
                <c:formatCode>#,##0</c:formatCode>
                <c:ptCount val="25"/>
                <c:pt idx="0">
                  <c:v>877</c:v>
                </c:pt>
                <c:pt idx="1">
                  <c:v>937</c:v>
                </c:pt>
                <c:pt idx="2">
                  <c:v>846</c:v>
                </c:pt>
                <c:pt idx="3">
                  <c:v>803</c:v>
                </c:pt>
                <c:pt idx="4">
                  <c:v>846</c:v>
                </c:pt>
                <c:pt idx="5">
                  <c:v>898</c:v>
                </c:pt>
                <c:pt idx="6">
                  <c:v>757</c:v>
                </c:pt>
                <c:pt idx="7">
                  <c:v>763</c:v>
                </c:pt>
                <c:pt idx="8">
                  <c:v>1020</c:v>
                </c:pt>
                <c:pt idx="9">
                  <c:v>817</c:v>
                </c:pt>
                <c:pt idx="10">
                  <c:v>747</c:v>
                </c:pt>
                <c:pt idx="11">
                  <c:v>950</c:v>
                </c:pt>
                <c:pt idx="12">
                  <c:v>872</c:v>
                </c:pt>
                <c:pt idx="13">
                  <c:v>906</c:v>
                </c:pt>
                <c:pt idx="14">
                  <c:v>894</c:v>
                </c:pt>
                <c:pt idx="15">
                  <c:v>727</c:v>
                </c:pt>
                <c:pt idx="16">
                  <c:v>1055</c:v>
                </c:pt>
                <c:pt idx="17">
                  <c:v>1035</c:v>
                </c:pt>
                <c:pt idx="18">
                  <c:v>876</c:v>
                </c:pt>
                <c:pt idx="19">
                  <c:v>713</c:v>
                </c:pt>
                <c:pt idx="20">
                  <c:v>755</c:v>
                </c:pt>
                <c:pt idx="21">
                  <c:v>852</c:v>
                </c:pt>
                <c:pt idx="22">
                  <c:v>744</c:v>
                </c:pt>
                <c:pt idx="23">
                  <c:v>755</c:v>
                </c:pt>
                <c:pt idx="24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Penales'!$P$30:$AN$30</c:f>
              <c:numCache>
                <c:formatCode>#,##0</c:formatCode>
                <c:ptCount val="25"/>
                <c:pt idx="0">
                  <c:v>5419</c:v>
                </c:pt>
                <c:pt idx="1">
                  <c:v>5800</c:v>
                </c:pt>
                <c:pt idx="2">
                  <c:v>5420</c:v>
                </c:pt>
                <c:pt idx="3">
                  <c:v>5416</c:v>
                </c:pt>
                <c:pt idx="4">
                  <c:v>6022</c:v>
                </c:pt>
                <c:pt idx="5">
                  <c:v>6241</c:v>
                </c:pt>
                <c:pt idx="6">
                  <c:v>5807</c:v>
                </c:pt>
                <c:pt idx="7">
                  <c:v>5769</c:v>
                </c:pt>
                <c:pt idx="8">
                  <c:v>6337</c:v>
                </c:pt>
                <c:pt idx="9">
                  <c:v>6122</c:v>
                </c:pt>
                <c:pt idx="10">
                  <c:v>5646</c:v>
                </c:pt>
                <c:pt idx="11">
                  <c:v>5758</c:v>
                </c:pt>
                <c:pt idx="12">
                  <c:v>6194</c:v>
                </c:pt>
                <c:pt idx="13">
                  <c:v>6638</c:v>
                </c:pt>
                <c:pt idx="14">
                  <c:v>6685</c:v>
                </c:pt>
                <c:pt idx="15">
                  <c:v>5704</c:v>
                </c:pt>
                <c:pt idx="16">
                  <c:v>6694</c:v>
                </c:pt>
                <c:pt idx="17">
                  <c:v>7130</c:v>
                </c:pt>
                <c:pt idx="18">
                  <c:v>6426</c:v>
                </c:pt>
                <c:pt idx="19">
                  <c:v>5904</c:v>
                </c:pt>
                <c:pt idx="20">
                  <c:v>5603</c:v>
                </c:pt>
                <c:pt idx="21">
                  <c:v>6890</c:v>
                </c:pt>
                <c:pt idx="22">
                  <c:v>5474</c:v>
                </c:pt>
                <c:pt idx="23">
                  <c:v>5558</c:v>
                </c:pt>
                <c:pt idx="24">
                  <c:v>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Penales'!$P$31:$AN$31</c:f>
              <c:numCache>
                <c:formatCode>#,##0</c:formatCode>
                <c:ptCount val="25"/>
                <c:pt idx="0">
                  <c:v>5513</c:v>
                </c:pt>
                <c:pt idx="1">
                  <c:v>5766</c:v>
                </c:pt>
                <c:pt idx="2">
                  <c:v>5437</c:v>
                </c:pt>
                <c:pt idx="3">
                  <c:v>5420</c:v>
                </c:pt>
                <c:pt idx="4">
                  <c:v>5873</c:v>
                </c:pt>
                <c:pt idx="5">
                  <c:v>5985</c:v>
                </c:pt>
                <c:pt idx="6">
                  <c:v>5686</c:v>
                </c:pt>
                <c:pt idx="7">
                  <c:v>5625</c:v>
                </c:pt>
                <c:pt idx="8">
                  <c:v>6036</c:v>
                </c:pt>
                <c:pt idx="9">
                  <c:v>5765</c:v>
                </c:pt>
                <c:pt idx="10">
                  <c:v>5399</c:v>
                </c:pt>
                <c:pt idx="11">
                  <c:v>5513</c:v>
                </c:pt>
                <c:pt idx="12">
                  <c:v>6206</c:v>
                </c:pt>
                <c:pt idx="13">
                  <c:v>6430</c:v>
                </c:pt>
                <c:pt idx="14">
                  <c:v>6685</c:v>
                </c:pt>
                <c:pt idx="15">
                  <c:v>6003</c:v>
                </c:pt>
                <c:pt idx="16">
                  <c:v>6504</c:v>
                </c:pt>
                <c:pt idx="17">
                  <c:v>6902</c:v>
                </c:pt>
                <c:pt idx="18">
                  <c:v>6409</c:v>
                </c:pt>
                <c:pt idx="19">
                  <c:v>5586</c:v>
                </c:pt>
                <c:pt idx="20">
                  <c:v>5367</c:v>
                </c:pt>
                <c:pt idx="21">
                  <c:v>6487</c:v>
                </c:pt>
                <c:pt idx="22">
                  <c:v>5429</c:v>
                </c:pt>
                <c:pt idx="23">
                  <c:v>4967</c:v>
                </c:pt>
                <c:pt idx="24">
                  <c:v>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Penales'!$P$32:$AN$32</c:f>
              <c:numCache>
                <c:formatCode>#,##0</c:formatCode>
                <c:ptCount val="25"/>
                <c:pt idx="0">
                  <c:v>802</c:v>
                </c:pt>
                <c:pt idx="1">
                  <c:v>739</c:v>
                </c:pt>
                <c:pt idx="2">
                  <c:v>727</c:v>
                </c:pt>
                <c:pt idx="3">
                  <c:v>1072</c:v>
                </c:pt>
                <c:pt idx="4">
                  <c:v>852</c:v>
                </c:pt>
                <c:pt idx="5">
                  <c:v>762</c:v>
                </c:pt>
                <c:pt idx="6">
                  <c:v>560</c:v>
                </c:pt>
                <c:pt idx="7">
                  <c:v>720</c:v>
                </c:pt>
                <c:pt idx="8">
                  <c:v>695</c:v>
                </c:pt>
                <c:pt idx="9">
                  <c:v>770</c:v>
                </c:pt>
                <c:pt idx="10">
                  <c:v>610</c:v>
                </c:pt>
                <c:pt idx="11">
                  <c:v>585</c:v>
                </c:pt>
                <c:pt idx="12">
                  <c:v>877</c:v>
                </c:pt>
                <c:pt idx="13">
                  <c:v>743</c:v>
                </c:pt>
                <c:pt idx="14">
                  <c:v>670</c:v>
                </c:pt>
                <c:pt idx="15">
                  <c:v>573</c:v>
                </c:pt>
                <c:pt idx="16">
                  <c:v>827</c:v>
                </c:pt>
                <c:pt idx="17">
                  <c:v>880</c:v>
                </c:pt>
                <c:pt idx="18">
                  <c:v>640</c:v>
                </c:pt>
                <c:pt idx="19">
                  <c:v>692</c:v>
                </c:pt>
                <c:pt idx="20">
                  <c:v>488</c:v>
                </c:pt>
                <c:pt idx="21">
                  <c:v>545</c:v>
                </c:pt>
                <c:pt idx="22">
                  <c:v>606</c:v>
                </c:pt>
                <c:pt idx="23">
                  <c:v>536</c:v>
                </c:pt>
                <c:pt idx="24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Penales'!$P$33:$AN$33</c:f>
              <c:numCache>
                <c:formatCode>#,##0</c:formatCode>
                <c:ptCount val="25"/>
                <c:pt idx="0">
                  <c:v>948</c:v>
                </c:pt>
                <c:pt idx="1">
                  <c:v>929</c:v>
                </c:pt>
                <c:pt idx="2">
                  <c:v>988</c:v>
                </c:pt>
                <c:pt idx="3">
                  <c:v>908</c:v>
                </c:pt>
                <c:pt idx="4">
                  <c:v>975</c:v>
                </c:pt>
                <c:pt idx="5">
                  <c:v>1166</c:v>
                </c:pt>
                <c:pt idx="6">
                  <c:v>1010</c:v>
                </c:pt>
                <c:pt idx="7">
                  <c:v>1097</c:v>
                </c:pt>
                <c:pt idx="8">
                  <c:v>1103</c:v>
                </c:pt>
                <c:pt idx="9">
                  <c:v>963</c:v>
                </c:pt>
                <c:pt idx="10">
                  <c:v>1069</c:v>
                </c:pt>
                <c:pt idx="11">
                  <c:v>1196</c:v>
                </c:pt>
                <c:pt idx="12">
                  <c:v>1133</c:v>
                </c:pt>
                <c:pt idx="13">
                  <c:v>1263</c:v>
                </c:pt>
                <c:pt idx="14">
                  <c:v>1349</c:v>
                </c:pt>
                <c:pt idx="15">
                  <c:v>1243</c:v>
                </c:pt>
                <c:pt idx="16">
                  <c:v>1543</c:v>
                </c:pt>
                <c:pt idx="17">
                  <c:v>1624</c:v>
                </c:pt>
                <c:pt idx="18">
                  <c:v>1450</c:v>
                </c:pt>
                <c:pt idx="19">
                  <c:v>1228</c:v>
                </c:pt>
                <c:pt idx="20">
                  <c:v>1099</c:v>
                </c:pt>
                <c:pt idx="21">
                  <c:v>1652</c:v>
                </c:pt>
                <c:pt idx="22">
                  <c:v>1122</c:v>
                </c:pt>
                <c:pt idx="23">
                  <c:v>1211</c:v>
                </c:pt>
                <c:pt idx="24">
                  <c:v>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Civiles'!$P$30:$AN$30</c:f>
              <c:numCache>
                <c:formatCode>#,##0</c:formatCode>
                <c:ptCount val="25"/>
                <c:pt idx="0">
                  <c:v>1025</c:v>
                </c:pt>
                <c:pt idx="1">
                  <c:v>1198</c:v>
                </c:pt>
                <c:pt idx="2">
                  <c:v>1156</c:v>
                </c:pt>
                <c:pt idx="3">
                  <c:v>1266</c:v>
                </c:pt>
                <c:pt idx="4">
                  <c:v>1175</c:v>
                </c:pt>
                <c:pt idx="5">
                  <c:v>1136</c:v>
                </c:pt>
                <c:pt idx="6">
                  <c:v>1112</c:v>
                </c:pt>
                <c:pt idx="7">
                  <c:v>1058</c:v>
                </c:pt>
                <c:pt idx="8">
                  <c:v>1204</c:v>
                </c:pt>
                <c:pt idx="9">
                  <c:v>1120</c:v>
                </c:pt>
                <c:pt idx="10">
                  <c:v>1000</c:v>
                </c:pt>
                <c:pt idx="11">
                  <c:v>1137</c:v>
                </c:pt>
                <c:pt idx="12">
                  <c:v>1239</c:v>
                </c:pt>
                <c:pt idx="13">
                  <c:v>1277</c:v>
                </c:pt>
                <c:pt idx="14">
                  <c:v>1290</c:v>
                </c:pt>
                <c:pt idx="15">
                  <c:v>1139</c:v>
                </c:pt>
                <c:pt idx="16">
                  <c:v>1268</c:v>
                </c:pt>
                <c:pt idx="17">
                  <c:v>1398</c:v>
                </c:pt>
                <c:pt idx="18">
                  <c:v>1266</c:v>
                </c:pt>
                <c:pt idx="19">
                  <c:v>1089</c:v>
                </c:pt>
                <c:pt idx="20">
                  <c:v>1107</c:v>
                </c:pt>
                <c:pt idx="21">
                  <c:v>1265</c:v>
                </c:pt>
                <c:pt idx="22">
                  <c:v>961</c:v>
                </c:pt>
                <c:pt idx="23">
                  <c:v>1080</c:v>
                </c:pt>
                <c:pt idx="24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Civiles'!$P$31:$AN$31</c:f>
              <c:numCache>
                <c:formatCode>#,##0</c:formatCode>
                <c:ptCount val="25"/>
                <c:pt idx="0">
                  <c:v>15</c:v>
                </c:pt>
                <c:pt idx="1">
                  <c:v>3</c:v>
                </c:pt>
                <c:pt idx="2">
                  <c:v>33</c:v>
                </c:pt>
                <c:pt idx="3">
                  <c:v>18</c:v>
                </c:pt>
                <c:pt idx="4">
                  <c:v>10</c:v>
                </c:pt>
                <c:pt idx="5">
                  <c:v>24</c:v>
                </c:pt>
                <c:pt idx="6">
                  <c:v>7</c:v>
                </c:pt>
                <c:pt idx="7">
                  <c:v>34</c:v>
                </c:pt>
                <c:pt idx="8">
                  <c:v>26</c:v>
                </c:pt>
                <c:pt idx="9">
                  <c:v>11</c:v>
                </c:pt>
                <c:pt idx="10">
                  <c:v>1</c:v>
                </c:pt>
                <c:pt idx="11">
                  <c:v>10</c:v>
                </c:pt>
                <c:pt idx="12">
                  <c:v>12</c:v>
                </c:pt>
                <c:pt idx="13">
                  <c:v>16</c:v>
                </c:pt>
                <c:pt idx="14">
                  <c:v>8</c:v>
                </c:pt>
                <c:pt idx="15">
                  <c:v>13</c:v>
                </c:pt>
                <c:pt idx="16">
                  <c:v>23</c:v>
                </c:pt>
                <c:pt idx="17">
                  <c:v>23</c:v>
                </c:pt>
                <c:pt idx="18">
                  <c:v>19</c:v>
                </c:pt>
                <c:pt idx="19">
                  <c:v>21</c:v>
                </c:pt>
                <c:pt idx="20">
                  <c:v>13</c:v>
                </c:pt>
                <c:pt idx="21">
                  <c:v>12</c:v>
                </c:pt>
                <c:pt idx="22">
                  <c:v>10</c:v>
                </c:pt>
                <c:pt idx="23">
                  <c:v>28</c:v>
                </c:pt>
                <c:pt idx="2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Civiles'!$P$32:$AN$32</c:f>
              <c:numCache>
                <c:formatCode>#,##0</c:formatCode>
                <c:ptCount val="25"/>
                <c:pt idx="0">
                  <c:v>179</c:v>
                </c:pt>
                <c:pt idx="1">
                  <c:v>181</c:v>
                </c:pt>
                <c:pt idx="2">
                  <c:v>257</c:v>
                </c:pt>
                <c:pt idx="3">
                  <c:v>270</c:v>
                </c:pt>
                <c:pt idx="4">
                  <c:v>276</c:v>
                </c:pt>
                <c:pt idx="5">
                  <c:v>235</c:v>
                </c:pt>
                <c:pt idx="6">
                  <c:v>254</c:v>
                </c:pt>
                <c:pt idx="7">
                  <c:v>190</c:v>
                </c:pt>
                <c:pt idx="8">
                  <c:v>261</c:v>
                </c:pt>
                <c:pt idx="9">
                  <c:v>160</c:v>
                </c:pt>
                <c:pt idx="10">
                  <c:v>182</c:v>
                </c:pt>
                <c:pt idx="11">
                  <c:v>206</c:v>
                </c:pt>
                <c:pt idx="12">
                  <c:v>207</c:v>
                </c:pt>
                <c:pt idx="13">
                  <c:v>205</c:v>
                </c:pt>
                <c:pt idx="14">
                  <c:v>217</c:v>
                </c:pt>
                <c:pt idx="15">
                  <c:v>250</c:v>
                </c:pt>
                <c:pt idx="16">
                  <c:v>207</c:v>
                </c:pt>
                <c:pt idx="17">
                  <c:v>240</c:v>
                </c:pt>
                <c:pt idx="18">
                  <c:v>251</c:v>
                </c:pt>
                <c:pt idx="19">
                  <c:v>239</c:v>
                </c:pt>
                <c:pt idx="20">
                  <c:v>222</c:v>
                </c:pt>
                <c:pt idx="21">
                  <c:v>223</c:v>
                </c:pt>
                <c:pt idx="22">
                  <c:v>163</c:v>
                </c:pt>
                <c:pt idx="23">
                  <c:v>225</c:v>
                </c:pt>
                <c:pt idx="24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Civiles'!$P$33:$AN$33</c:f>
              <c:numCache>
                <c:formatCode>#,##0</c:formatCode>
                <c:ptCount val="25"/>
                <c:pt idx="0">
                  <c:v>23</c:v>
                </c:pt>
                <c:pt idx="1">
                  <c:v>36</c:v>
                </c:pt>
                <c:pt idx="2">
                  <c:v>21</c:v>
                </c:pt>
                <c:pt idx="3">
                  <c:v>40</c:v>
                </c:pt>
                <c:pt idx="4">
                  <c:v>9</c:v>
                </c:pt>
                <c:pt idx="5">
                  <c:v>41</c:v>
                </c:pt>
                <c:pt idx="6">
                  <c:v>31</c:v>
                </c:pt>
                <c:pt idx="7">
                  <c:v>42</c:v>
                </c:pt>
                <c:pt idx="8">
                  <c:v>27</c:v>
                </c:pt>
                <c:pt idx="9">
                  <c:v>25</c:v>
                </c:pt>
                <c:pt idx="10">
                  <c:v>22</c:v>
                </c:pt>
                <c:pt idx="11">
                  <c:v>25</c:v>
                </c:pt>
                <c:pt idx="12">
                  <c:v>30</c:v>
                </c:pt>
                <c:pt idx="13">
                  <c:v>42</c:v>
                </c:pt>
                <c:pt idx="14">
                  <c:v>33</c:v>
                </c:pt>
                <c:pt idx="15">
                  <c:v>18</c:v>
                </c:pt>
                <c:pt idx="16">
                  <c:v>24</c:v>
                </c:pt>
                <c:pt idx="17">
                  <c:v>57</c:v>
                </c:pt>
                <c:pt idx="18">
                  <c:v>66</c:v>
                </c:pt>
                <c:pt idx="19">
                  <c:v>55</c:v>
                </c:pt>
                <c:pt idx="20">
                  <c:v>47</c:v>
                </c:pt>
                <c:pt idx="21">
                  <c:v>61</c:v>
                </c:pt>
                <c:pt idx="22">
                  <c:v>32</c:v>
                </c:pt>
                <c:pt idx="23">
                  <c:v>26</c:v>
                </c:pt>
                <c:pt idx="2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Civiles'!$P$34:$AN$34</c:f>
              <c:numCache>
                <c:formatCode>#,##0</c:formatCode>
                <c:ptCount val="25"/>
                <c:pt idx="0">
                  <c:v>277</c:v>
                </c:pt>
                <c:pt idx="1">
                  <c:v>282</c:v>
                </c:pt>
                <c:pt idx="2">
                  <c:v>389</c:v>
                </c:pt>
                <c:pt idx="3">
                  <c:v>539</c:v>
                </c:pt>
                <c:pt idx="4">
                  <c:v>351</c:v>
                </c:pt>
                <c:pt idx="5">
                  <c:v>322</c:v>
                </c:pt>
                <c:pt idx="6">
                  <c:v>284</c:v>
                </c:pt>
                <c:pt idx="7">
                  <c:v>335</c:v>
                </c:pt>
                <c:pt idx="8">
                  <c:v>384</c:v>
                </c:pt>
                <c:pt idx="9">
                  <c:v>312</c:v>
                </c:pt>
                <c:pt idx="10">
                  <c:v>287</c:v>
                </c:pt>
                <c:pt idx="11">
                  <c:v>298</c:v>
                </c:pt>
                <c:pt idx="12">
                  <c:v>387</c:v>
                </c:pt>
                <c:pt idx="13">
                  <c:v>340</c:v>
                </c:pt>
                <c:pt idx="14">
                  <c:v>276</c:v>
                </c:pt>
                <c:pt idx="15">
                  <c:v>318</c:v>
                </c:pt>
                <c:pt idx="16">
                  <c:v>304</c:v>
                </c:pt>
                <c:pt idx="17">
                  <c:v>309</c:v>
                </c:pt>
                <c:pt idx="18">
                  <c:v>261</c:v>
                </c:pt>
                <c:pt idx="19">
                  <c:v>225</c:v>
                </c:pt>
                <c:pt idx="20">
                  <c:v>309</c:v>
                </c:pt>
                <c:pt idx="21">
                  <c:v>318</c:v>
                </c:pt>
                <c:pt idx="22">
                  <c:v>282</c:v>
                </c:pt>
                <c:pt idx="23">
                  <c:v>251</c:v>
                </c:pt>
                <c:pt idx="24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'Medidas Civiles'!$P$36:$AN$36</c:f>
              <c:numCache>
                <c:formatCode>#,##0</c:formatCode>
                <c:ptCount val="25"/>
                <c:pt idx="0">
                  <c:v>36</c:v>
                </c:pt>
                <c:pt idx="1">
                  <c:v>49</c:v>
                </c:pt>
                <c:pt idx="2">
                  <c:v>61</c:v>
                </c:pt>
                <c:pt idx="3">
                  <c:v>72</c:v>
                </c:pt>
                <c:pt idx="4">
                  <c:v>83</c:v>
                </c:pt>
                <c:pt idx="5">
                  <c:v>63</c:v>
                </c:pt>
                <c:pt idx="6">
                  <c:v>63</c:v>
                </c:pt>
                <c:pt idx="7">
                  <c:v>52</c:v>
                </c:pt>
                <c:pt idx="8">
                  <c:v>58</c:v>
                </c:pt>
                <c:pt idx="9">
                  <c:v>56</c:v>
                </c:pt>
                <c:pt idx="10">
                  <c:v>45</c:v>
                </c:pt>
                <c:pt idx="11">
                  <c:v>59</c:v>
                </c:pt>
                <c:pt idx="12">
                  <c:v>28</c:v>
                </c:pt>
                <c:pt idx="13">
                  <c:v>49</c:v>
                </c:pt>
                <c:pt idx="14">
                  <c:v>117</c:v>
                </c:pt>
                <c:pt idx="15">
                  <c:v>48</c:v>
                </c:pt>
                <c:pt idx="16">
                  <c:v>52</c:v>
                </c:pt>
                <c:pt idx="17">
                  <c:v>35</c:v>
                </c:pt>
                <c:pt idx="18">
                  <c:v>38</c:v>
                </c:pt>
                <c:pt idx="19">
                  <c:v>28</c:v>
                </c:pt>
                <c:pt idx="20">
                  <c:v>48</c:v>
                </c:pt>
                <c:pt idx="21">
                  <c:v>44</c:v>
                </c:pt>
                <c:pt idx="22">
                  <c:v>29</c:v>
                </c:pt>
                <c:pt idx="23">
                  <c:v>95</c:v>
                </c:pt>
                <c:pt idx="2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'Juzgados de lo Penal'!$P$24:$AN$24</c:f>
              <c:numCache>
                <c:formatCode>0.0%</c:formatCode>
                <c:ptCount val="25"/>
                <c:pt idx="0">
                  <c:v>0.53843190136775188</c:v>
                </c:pt>
                <c:pt idx="1">
                  <c:v>0.49069950222687975</c:v>
                </c:pt>
                <c:pt idx="2">
                  <c:v>0.53429469402847107</c:v>
                </c:pt>
                <c:pt idx="3">
                  <c:v>0.53431178103927013</c:v>
                </c:pt>
                <c:pt idx="4">
                  <c:v>0.54018018018018021</c:v>
                </c:pt>
                <c:pt idx="5">
                  <c:v>0.53487804878048784</c:v>
                </c:pt>
                <c:pt idx="6">
                  <c:v>0.5675094136632598</c:v>
                </c:pt>
                <c:pt idx="7">
                  <c:v>0.55018200728029121</c:v>
                </c:pt>
                <c:pt idx="8">
                  <c:v>0.55390529442600034</c:v>
                </c:pt>
                <c:pt idx="9">
                  <c:v>0.54529262086513997</c:v>
                </c:pt>
                <c:pt idx="10">
                  <c:v>0.55090027700831024</c:v>
                </c:pt>
                <c:pt idx="11">
                  <c:v>0.5736</c:v>
                </c:pt>
                <c:pt idx="12">
                  <c:v>0.56189999999999996</c:v>
                </c:pt>
                <c:pt idx="13">
                  <c:v>0.54790000000000005</c:v>
                </c:pt>
                <c:pt idx="14">
                  <c:v>0.58660000000000001</c:v>
                </c:pt>
                <c:pt idx="15">
                  <c:v>0.57157658435503367</c:v>
                </c:pt>
                <c:pt idx="16">
                  <c:v>0.57199999999999995</c:v>
                </c:pt>
                <c:pt idx="17">
                  <c:v>0.57748574262335728</c:v>
                </c:pt>
                <c:pt idx="18">
                  <c:v>0.57406119610570239</c:v>
                </c:pt>
                <c:pt idx="19">
                  <c:v>0.58533057851239667</c:v>
                </c:pt>
                <c:pt idx="20">
                  <c:v>0.59299999999999997</c:v>
                </c:pt>
                <c:pt idx="21">
                  <c:v>0.59908536585365857</c:v>
                </c:pt>
                <c:pt idx="22">
                  <c:v>0.62369207772795221</c:v>
                </c:pt>
                <c:pt idx="23">
                  <c:v>0.63022866703848301</c:v>
                </c:pt>
                <c:pt idx="24">
                  <c:v>0.65491100856954521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'Juzgados de lo Penal'!$P$25:$AN$25</c:f>
              <c:numCache>
                <c:formatCode>0.0%</c:formatCode>
                <c:ptCount val="25"/>
                <c:pt idx="0">
                  <c:v>0.48500881834215165</c:v>
                </c:pt>
                <c:pt idx="1">
                  <c:v>0.48198464264619018</c:v>
                </c:pt>
                <c:pt idx="2">
                  <c:v>0.51258278145695368</c:v>
                </c:pt>
                <c:pt idx="3">
                  <c:v>0.52020922491678556</c:v>
                </c:pt>
                <c:pt idx="4">
                  <c:v>0.53814898419864565</c:v>
                </c:pt>
                <c:pt idx="5">
                  <c:v>0.53017751479289943</c:v>
                </c:pt>
                <c:pt idx="6">
                  <c:v>0.54358515869468038</c:v>
                </c:pt>
                <c:pt idx="7">
                  <c:v>0.54397950469684031</c:v>
                </c:pt>
                <c:pt idx="8">
                  <c:v>0.55546147332768836</c:v>
                </c:pt>
                <c:pt idx="9">
                  <c:v>0.52802893309222421</c:v>
                </c:pt>
                <c:pt idx="10">
                  <c:v>0.57892356399819089</c:v>
                </c:pt>
                <c:pt idx="11">
                  <c:v>0.58120000000000005</c:v>
                </c:pt>
                <c:pt idx="12">
                  <c:v>0.55720000000000003</c:v>
                </c:pt>
                <c:pt idx="13">
                  <c:v>0.54910000000000003</c:v>
                </c:pt>
                <c:pt idx="14">
                  <c:v>0.5504</c:v>
                </c:pt>
                <c:pt idx="15">
                  <c:v>0.56242171189979118</c:v>
                </c:pt>
                <c:pt idx="16">
                  <c:v>0.56599999999999995</c:v>
                </c:pt>
                <c:pt idx="17">
                  <c:v>0.58062799361362427</c:v>
                </c:pt>
                <c:pt idx="18">
                  <c:v>0.58147578785549581</c:v>
                </c:pt>
                <c:pt idx="19">
                  <c:v>0.56995305164319254</c:v>
                </c:pt>
                <c:pt idx="20">
                  <c:v>0.55000000000000004</c:v>
                </c:pt>
                <c:pt idx="21">
                  <c:v>0.59783169850283946</c:v>
                </c:pt>
                <c:pt idx="22">
                  <c:v>0.60198624904507259</c:v>
                </c:pt>
                <c:pt idx="23">
                  <c:v>0.63295140260766491</c:v>
                </c:pt>
                <c:pt idx="24">
                  <c:v>0.64648295866569983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'Juzgados de lo Penal'!$P$17:$AN$17</c:f>
              <c:numCache>
                <c:formatCode>0.0%</c:formatCode>
                <c:ptCount val="25"/>
                <c:pt idx="0">
                  <c:v>0.52890851386780735</c:v>
                </c:pt>
                <c:pt idx="1">
                  <c:v>0.4958662157083803</c:v>
                </c:pt>
                <c:pt idx="2">
                  <c:v>0.53691184424012983</c:v>
                </c:pt>
                <c:pt idx="3">
                  <c:v>0.53589890867317636</c:v>
                </c:pt>
                <c:pt idx="4">
                  <c:v>0.54983322214809871</c:v>
                </c:pt>
                <c:pt idx="5">
                  <c:v>0.54287245444801713</c:v>
                </c:pt>
                <c:pt idx="6">
                  <c:v>0.56445029624753129</c:v>
                </c:pt>
                <c:pt idx="7">
                  <c:v>0.5554851786166709</c:v>
                </c:pt>
                <c:pt idx="8">
                  <c:v>0.5605637379380396</c:v>
                </c:pt>
                <c:pt idx="9">
                  <c:v>0.54711751662971175</c:v>
                </c:pt>
                <c:pt idx="10">
                  <c:v>0.56427744177068584</c:v>
                </c:pt>
                <c:pt idx="11">
                  <c:v>0.58069999999999999</c:v>
                </c:pt>
                <c:pt idx="12">
                  <c:v>0.56640000000000001</c:v>
                </c:pt>
                <c:pt idx="13">
                  <c:v>0.55189999999999995</c:v>
                </c:pt>
                <c:pt idx="14">
                  <c:v>0.58069999999999999</c:v>
                </c:pt>
                <c:pt idx="15">
                  <c:v>0.57327211812880008</c:v>
                </c:pt>
                <c:pt idx="16">
                  <c:v>0.57599999999999996</c:v>
                </c:pt>
                <c:pt idx="17">
                  <c:v>0.58257275701739275</c:v>
                </c:pt>
                <c:pt idx="18">
                  <c:v>0.58271182296124224</c:v>
                </c:pt>
                <c:pt idx="19">
                  <c:v>0.585430076067876</c:v>
                </c:pt>
                <c:pt idx="20">
                  <c:v>0.58499999999999996</c:v>
                </c:pt>
                <c:pt idx="21">
                  <c:v>0.60224719101123592</c:v>
                </c:pt>
                <c:pt idx="22">
                  <c:v>0.62451712593355657</c:v>
                </c:pt>
                <c:pt idx="23">
                  <c:v>0.63833354830388234</c:v>
                </c:pt>
                <c:pt idx="24">
                  <c:v>0.6556658204477267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'Audiencias Provinciales'!$P$31:$AN$31</c:f>
              <c:numCache>
                <c:formatCode>0.0%</c:formatCode>
                <c:ptCount val="25"/>
                <c:pt idx="0">
                  <c:v>0.74545454545454548</c:v>
                </c:pt>
                <c:pt idx="1">
                  <c:v>0.78125</c:v>
                </c:pt>
                <c:pt idx="2">
                  <c:v>0.859375</c:v>
                </c:pt>
                <c:pt idx="3">
                  <c:v>0.88888888888888884</c:v>
                </c:pt>
                <c:pt idx="4">
                  <c:v>0.74626865671641796</c:v>
                </c:pt>
                <c:pt idx="5">
                  <c:v>0.95</c:v>
                </c:pt>
                <c:pt idx="6">
                  <c:v>0.81132075471698117</c:v>
                </c:pt>
                <c:pt idx="7">
                  <c:v>0.77922077922077926</c:v>
                </c:pt>
                <c:pt idx="8">
                  <c:v>0.84126984126984128</c:v>
                </c:pt>
                <c:pt idx="9">
                  <c:v>0.65384615384615385</c:v>
                </c:pt>
                <c:pt idx="10">
                  <c:v>0.875</c:v>
                </c:pt>
                <c:pt idx="11">
                  <c:v>0.8</c:v>
                </c:pt>
                <c:pt idx="12">
                  <c:v>0.76400000000000001</c:v>
                </c:pt>
                <c:pt idx="13">
                  <c:v>0.82099999999999995</c:v>
                </c:pt>
                <c:pt idx="14">
                  <c:v>0.86599999999999999</c:v>
                </c:pt>
                <c:pt idx="15">
                  <c:v>0.81538461538461537</c:v>
                </c:pt>
                <c:pt idx="16">
                  <c:v>0.87142857142857144</c:v>
                </c:pt>
                <c:pt idx="17">
                  <c:v>0.82</c:v>
                </c:pt>
                <c:pt idx="18">
                  <c:v>0.88709677419354838</c:v>
                </c:pt>
                <c:pt idx="19">
                  <c:v>0.73809523809523814</c:v>
                </c:pt>
                <c:pt idx="20">
                  <c:v>0.82608695652173914</c:v>
                </c:pt>
                <c:pt idx="21">
                  <c:v>0.81481481481481477</c:v>
                </c:pt>
                <c:pt idx="22">
                  <c:v>0.84444444444444444</c:v>
                </c:pt>
                <c:pt idx="23">
                  <c:v>0.7640449438202247</c:v>
                </c:pt>
                <c:pt idx="24">
                  <c:v>0.7927927927927928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Provinciales'!$P$11:$AN$11</c:f>
              <c:strCache>
                <c:ptCount val="25"/>
                <c:pt idx="0">
                  <c:v>2015 T2</c:v>
                </c:pt>
                <c:pt idx="1">
                  <c:v>2015 T3</c:v>
                </c:pt>
                <c:pt idx="2">
                  <c:v>2015 T4</c:v>
                </c:pt>
                <c:pt idx="3">
                  <c:v>2016 T1</c:v>
                </c:pt>
                <c:pt idx="4">
                  <c:v>2016 T2</c:v>
                </c:pt>
                <c:pt idx="5">
                  <c:v>2016 T3</c:v>
                </c:pt>
                <c:pt idx="6">
                  <c:v>2016 T4</c:v>
                </c:pt>
                <c:pt idx="7">
                  <c:v>2017 T1</c:v>
                </c:pt>
                <c:pt idx="8">
                  <c:v>2017 T2</c:v>
                </c:pt>
                <c:pt idx="9">
                  <c:v>2017 T3</c:v>
                </c:pt>
                <c:pt idx="10">
                  <c:v>2017 T4</c:v>
                </c:pt>
                <c:pt idx="11">
                  <c:v>2018 T1</c:v>
                </c:pt>
                <c:pt idx="12">
                  <c:v>2018 T2</c:v>
                </c:pt>
                <c:pt idx="13">
                  <c:v>2018 T3</c:v>
                </c:pt>
                <c:pt idx="14">
                  <c:v>2018 T4</c:v>
                </c:pt>
                <c:pt idx="15">
                  <c:v>2019 T1</c:v>
                </c:pt>
                <c:pt idx="16">
                  <c:v>2019 T2</c:v>
                </c:pt>
                <c:pt idx="17">
                  <c:v>2019 T3</c:v>
                </c:pt>
                <c:pt idx="18">
                  <c:v>2019 T4</c:v>
                </c:pt>
                <c:pt idx="19">
                  <c:v>2020 T1</c:v>
                </c:pt>
                <c:pt idx="20">
                  <c:v>2020 T2</c:v>
                </c:pt>
                <c:pt idx="21">
                  <c:v>2020 T3</c:v>
                </c:pt>
                <c:pt idx="22">
                  <c:v>2020 T4</c:v>
                </c:pt>
                <c:pt idx="23">
                  <c:v>2021 T1</c:v>
                </c:pt>
                <c:pt idx="24">
                  <c:v>2021 T2</c:v>
                </c:pt>
              </c:strCache>
            </c:strRef>
          </c:cat>
          <c:val>
            <c:numRef>
              <c:f>'Audiencias Provinciales'!$P$32:$AN$32</c:f>
              <c:numCache>
                <c:formatCode>0.0%</c:formatCode>
                <c:ptCount val="25"/>
                <c:pt idx="0">
                  <c:v>0.77777777777777779</c:v>
                </c:pt>
                <c:pt idx="1">
                  <c:v>0.81818181818181823</c:v>
                </c:pt>
                <c:pt idx="2">
                  <c:v>0.81481481481481477</c:v>
                </c:pt>
                <c:pt idx="3">
                  <c:v>0.8571428571428571</c:v>
                </c:pt>
                <c:pt idx="4">
                  <c:v>0.6785714285714286</c:v>
                </c:pt>
                <c:pt idx="5">
                  <c:v>0.875</c:v>
                </c:pt>
                <c:pt idx="6">
                  <c:v>0.72413793103448276</c:v>
                </c:pt>
                <c:pt idx="7">
                  <c:v>0.8125</c:v>
                </c:pt>
                <c:pt idx="8">
                  <c:v>0.81818181818181823</c:v>
                </c:pt>
                <c:pt idx="9">
                  <c:v>0.8571428571428571</c:v>
                </c:pt>
                <c:pt idx="10">
                  <c:v>0.76</c:v>
                </c:pt>
                <c:pt idx="11">
                  <c:v>0.82899999999999996</c:v>
                </c:pt>
                <c:pt idx="12">
                  <c:v>0.95499999999999996</c:v>
                </c:pt>
                <c:pt idx="13">
                  <c:v>0.83299999999999996</c:v>
                </c:pt>
                <c:pt idx="14">
                  <c:v>0.77100000000000002</c:v>
                </c:pt>
                <c:pt idx="15">
                  <c:v>0.84210526315789469</c:v>
                </c:pt>
                <c:pt idx="16">
                  <c:v>0.87179487179487181</c:v>
                </c:pt>
                <c:pt idx="17">
                  <c:v>0.7142857142857143</c:v>
                </c:pt>
                <c:pt idx="18">
                  <c:v>0.64102564102564108</c:v>
                </c:pt>
                <c:pt idx="19">
                  <c:v>0.74193548387096775</c:v>
                </c:pt>
                <c:pt idx="20">
                  <c:v>0.83333333333333337</c:v>
                </c:pt>
                <c:pt idx="21">
                  <c:v>0.76470588235294112</c:v>
                </c:pt>
                <c:pt idx="22">
                  <c:v>0.8</c:v>
                </c:pt>
                <c:pt idx="23">
                  <c:v>0.78787878787878785</c:v>
                </c:pt>
                <c:pt idx="24">
                  <c:v>0.67241379310344829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2021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582477</xdr:colOff>
      <xdr:row>71</xdr:row>
      <xdr:rowOff>9766</xdr:rowOff>
    </xdr:from>
    <xdr:to>
      <xdr:col>12</xdr:col>
      <xdr:colOff>403602</xdr:colOff>
      <xdr:row>99</xdr:row>
      <xdr:rowOff>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2" t="s">
        <v>43</v>
      </c>
      <c r="C17" s="32"/>
      <c r="D17" s="32"/>
      <c r="E17" s="32"/>
    </row>
    <row r="18" spans="2:7" ht="14.25" x14ac:dyDescent="0.2">
      <c r="B18" s="32" t="s">
        <v>53</v>
      </c>
      <c r="C18" s="32"/>
      <c r="D18" s="32"/>
      <c r="E18" s="32"/>
    </row>
    <row r="19" spans="2:7" ht="14.25" x14ac:dyDescent="0.2">
      <c r="B19" s="32" t="s">
        <v>0</v>
      </c>
      <c r="C19" s="32"/>
      <c r="D19" s="32"/>
      <c r="E19" s="32"/>
    </row>
    <row r="20" spans="2:7" ht="14.25" x14ac:dyDescent="0.2">
      <c r="B20" s="32" t="s">
        <v>1</v>
      </c>
      <c r="C20" s="32"/>
      <c r="D20" s="32"/>
      <c r="E20" s="32"/>
    </row>
    <row r="21" spans="2:7" ht="14.25" x14ac:dyDescent="0.2">
      <c r="B21" s="32" t="s">
        <v>2</v>
      </c>
      <c r="C21" s="32"/>
      <c r="D21" s="32"/>
      <c r="E21" s="32"/>
    </row>
    <row r="22" spans="2:7" ht="14.25" x14ac:dyDescent="0.2">
      <c r="B22" s="1"/>
      <c r="C22" s="1"/>
      <c r="D22" s="1"/>
      <c r="E22" s="1"/>
    </row>
    <row r="23" spans="2:7" ht="14.25" x14ac:dyDescent="0.2">
      <c r="B23" s="32" t="s">
        <v>148</v>
      </c>
      <c r="C23" s="32"/>
      <c r="D23" s="32"/>
      <c r="E23" s="32"/>
      <c r="F23" s="32"/>
      <c r="G23" s="32"/>
    </row>
    <row r="24" spans="2:7" ht="14.25" x14ac:dyDescent="0.2">
      <c r="B24" s="32" t="s">
        <v>147</v>
      </c>
      <c r="C24" s="32"/>
      <c r="D24" s="32"/>
      <c r="E24" s="32"/>
      <c r="F24" s="32"/>
      <c r="G24" s="32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AN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40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</row>
    <row r="12" spans="2:40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19">
        <v>40319</v>
      </c>
      <c r="AF12" s="6">
        <v>40495</v>
      </c>
      <c r="AG12" s="6">
        <v>45122</v>
      </c>
      <c r="AH12" s="6">
        <v>42232</v>
      </c>
      <c r="AI12" s="6">
        <v>36185</v>
      </c>
      <c r="AJ12" s="6">
        <v>34576</v>
      </c>
      <c r="AK12" s="6">
        <v>42854</v>
      </c>
      <c r="AL12" s="6">
        <v>37189</v>
      </c>
      <c r="AM12" s="6">
        <v>35001</v>
      </c>
      <c r="AN12" s="6">
        <v>40721</v>
      </c>
    </row>
    <row r="13" spans="2:40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19">
        <v>25848</v>
      </c>
      <c r="AF13" s="6">
        <v>26286</v>
      </c>
      <c r="AG13" s="6">
        <v>29107</v>
      </c>
      <c r="AH13" s="6">
        <v>27378</v>
      </c>
      <c r="AI13" s="6">
        <v>23255</v>
      </c>
      <c r="AJ13" s="6">
        <v>22393</v>
      </c>
      <c r="AK13" s="6">
        <v>27777</v>
      </c>
      <c r="AL13" s="6">
        <v>24173</v>
      </c>
      <c r="AM13" s="6">
        <v>23202</v>
      </c>
      <c r="AN13" s="6">
        <v>26918</v>
      </c>
    </row>
    <row r="14" spans="2:40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11582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</row>
    <row r="15" spans="2:40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321</v>
      </c>
      <c r="AJ15" s="6">
        <v>234</v>
      </c>
      <c r="AK15" s="6">
        <v>80</v>
      </c>
      <c r="AL15" s="6">
        <v>101</v>
      </c>
      <c r="AM15" s="6">
        <v>76</v>
      </c>
      <c r="AN15" s="6">
        <v>110</v>
      </c>
    </row>
    <row r="16" spans="2:40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100</v>
      </c>
      <c r="AJ16" s="6">
        <v>78</v>
      </c>
      <c r="AK16" s="6">
        <v>11</v>
      </c>
      <c r="AL16" s="6">
        <v>33</v>
      </c>
      <c r="AM16" s="6">
        <v>18</v>
      </c>
      <c r="AN16" s="6">
        <v>39</v>
      </c>
    </row>
    <row r="17" spans="2:40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30293</v>
      </c>
      <c r="P17" s="6">
        <v>32023</v>
      </c>
      <c r="Q17" s="6">
        <v>33705</v>
      </c>
      <c r="R17" s="6">
        <v>33172</v>
      </c>
      <c r="S17" s="6">
        <v>33723</v>
      </c>
      <c r="T17" s="6">
        <v>36166</v>
      </c>
      <c r="U17" s="6">
        <v>38107</v>
      </c>
      <c r="V17" s="6">
        <v>34897</v>
      </c>
      <c r="W17" s="6">
        <v>40509</v>
      </c>
      <c r="X17" s="6">
        <v>42689</v>
      </c>
      <c r="Y17" s="6">
        <v>40829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39811</v>
      </c>
      <c r="AE17" s="19">
        <v>38619</v>
      </c>
      <c r="AF17" s="6">
        <v>38723</v>
      </c>
      <c r="AG17" s="6">
        <v>43349</v>
      </c>
      <c r="AH17" s="6">
        <v>40687</v>
      </c>
      <c r="AI17" s="6">
        <v>34837</v>
      </c>
      <c r="AJ17" s="6">
        <v>33338</v>
      </c>
      <c r="AK17" s="6">
        <v>41513</v>
      </c>
      <c r="AL17" s="6">
        <v>36045</v>
      </c>
      <c r="AM17" s="6">
        <v>34350</v>
      </c>
      <c r="AN17" s="6">
        <v>40168</v>
      </c>
    </row>
    <row r="18" spans="2:40" ht="30" customHeight="1" thickBot="1" x14ac:dyDescent="0.25">
      <c r="B18" s="5" t="s">
        <v>158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421</v>
      </c>
      <c r="AJ18" s="27">
        <v>312</v>
      </c>
      <c r="AK18" s="27">
        <v>91</v>
      </c>
      <c r="AL18" s="27">
        <v>134</v>
      </c>
      <c r="AM18" s="27">
        <v>94</v>
      </c>
      <c r="AN18" s="27">
        <v>149</v>
      </c>
    </row>
    <row r="19" spans="2:40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2602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</row>
    <row r="20" spans="2:40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1687</v>
      </c>
      <c r="AL20" s="6">
        <v>1409</v>
      </c>
      <c r="AM20" s="6">
        <v>1417</v>
      </c>
      <c r="AN20" s="6">
        <v>1630</v>
      </c>
    </row>
    <row r="21" spans="2:40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4173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4496</v>
      </c>
      <c r="AL21" s="6">
        <v>3550</v>
      </c>
      <c r="AM21" s="6">
        <v>3543</v>
      </c>
      <c r="AN21" s="6">
        <v>4231</v>
      </c>
    </row>
    <row r="22" spans="2:40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0.3094124274412795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0.33069214635283151</v>
      </c>
      <c r="AF22" s="12">
        <f>AF14/AF17</f>
        <v>0.32117862768897038</v>
      </c>
      <c r="AG22" s="12">
        <v>0.32854275761839952</v>
      </c>
      <c r="AH22" s="12">
        <v>0.32710693833411164</v>
      </c>
      <c r="AI22" s="12">
        <f t="shared" ref="AI22:AN22" si="0">AI14/AI17</f>
        <v>0.33246261159112439</v>
      </c>
      <c r="AJ22" s="12">
        <f t="shared" si="0"/>
        <v>0.32830403743475911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</row>
    <row r="23" spans="2:40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1">AI20/AI21</f>
        <v>0.37711522965350525</v>
      </c>
      <c r="AJ23" s="12">
        <f t="shared" si="1"/>
        <v>0.3721518987341772</v>
      </c>
      <c r="AK23" s="12">
        <f t="shared" si="1"/>
        <v>0.3752224199288256</v>
      </c>
      <c r="AL23" s="12">
        <f t="shared" si="1"/>
        <v>0.39690140845070421</v>
      </c>
      <c r="AM23" s="12">
        <f t="shared" si="1"/>
        <v>0.39994355066327969</v>
      </c>
      <c r="AN23" s="12">
        <f t="shared" si="1"/>
        <v>0.38525171354289767</v>
      </c>
    </row>
    <row r="24" spans="2:40" ht="30" customHeight="1" thickBot="1" x14ac:dyDescent="0.25">
      <c r="B24" s="5" t="s">
        <v>40</v>
      </c>
      <c r="C24" s="28">
        <v>0.11986046962307419</v>
      </c>
      <c r="D24" s="28">
        <v>0.12564212328767124</v>
      </c>
      <c r="E24" s="28">
        <v>0.11675637309989945</v>
      </c>
      <c r="F24" s="28">
        <v>0.12310069533865568</v>
      </c>
      <c r="G24" s="28">
        <v>0.12608946315325398</v>
      </c>
      <c r="H24" s="28">
        <v>0.12576599460231783</v>
      </c>
      <c r="I24" s="28">
        <v>0.1173071104387292</v>
      </c>
      <c r="J24" s="28">
        <v>0.12131423757371525</v>
      </c>
      <c r="K24" s="28">
        <v>0.12498766893558252</v>
      </c>
      <c r="L24" s="28">
        <v>0.13211773242058109</v>
      </c>
      <c r="M24" s="28">
        <v>0.11975542905334177</v>
      </c>
      <c r="N24" s="28">
        <v>0.11949985682924501</v>
      </c>
      <c r="O24" s="28">
        <v>0.11725481134255439</v>
      </c>
      <c r="P24" s="28">
        <v>0.12444180745089467</v>
      </c>
      <c r="Q24" s="28">
        <v>0.11950749147010829</v>
      </c>
      <c r="R24" s="28">
        <v>0.11322802363439045</v>
      </c>
      <c r="S24" s="28">
        <v>0.10737478871986478</v>
      </c>
      <c r="T24" s="28">
        <v>0.12002986230160925</v>
      </c>
      <c r="U24" s="28">
        <v>0.11081953446873277</v>
      </c>
      <c r="V24" s="28">
        <v>0.1127030976874803</v>
      </c>
      <c r="W24" s="28">
        <v>0.10301414500481375</v>
      </c>
      <c r="X24" s="28">
        <v>9.9861791093724381E-2</v>
      </c>
      <c r="Y24" s="28">
        <f>Y21/Y17</f>
        <v>0.10152097773641285</v>
      </c>
      <c r="Z24" s="28">
        <v>0.1</v>
      </c>
      <c r="AA24" s="28">
        <v>0.112</v>
      </c>
      <c r="AB24" s="28">
        <v>0.11</v>
      </c>
      <c r="AC24" s="28">
        <v>0.109</v>
      </c>
      <c r="AD24" s="28">
        <v>0.106</v>
      </c>
      <c r="AE24" s="29">
        <f>AE21/AE17</f>
        <v>9.7335508428493742E-2</v>
      </c>
      <c r="AF24" s="28">
        <f>AF21/AF17</f>
        <v>0.10719727293856364</v>
      </c>
      <c r="AG24" s="28">
        <v>0.10593093266280652</v>
      </c>
      <c r="AH24" s="28">
        <v>0.11244377811094453</v>
      </c>
      <c r="AI24" s="28">
        <f t="shared" ref="AI24:AN24" si="2">AI21/AI17</f>
        <v>0.10686913339265723</v>
      </c>
      <c r="AJ24" s="28">
        <f t="shared" si="2"/>
        <v>9.4786729857819899E-2</v>
      </c>
      <c r="AK24" s="28">
        <f t="shared" si="2"/>
        <v>0.10830342302411293</v>
      </c>
      <c r="AL24" s="28">
        <f t="shared" si="2"/>
        <v>9.8488001109723958E-2</v>
      </c>
      <c r="AM24" s="28">
        <f t="shared" si="2"/>
        <v>0.10314410480349345</v>
      </c>
      <c r="AN24" s="28">
        <f t="shared" si="2"/>
        <v>0.1053326030671181</v>
      </c>
    </row>
    <row r="25" spans="2:40" ht="30" customHeight="1" thickBot="1" x14ac:dyDescent="0.25">
      <c r="B25" s="7" t="s">
        <v>41</v>
      </c>
      <c r="C25" s="30">
        <v>0.13098869549614212</v>
      </c>
      <c r="D25" s="30">
        <v>0.14656866934450047</v>
      </c>
      <c r="E25" s="30">
        <v>0.1339919980403364</v>
      </c>
      <c r="F25" s="30">
        <v>0.14823282842716967</v>
      </c>
      <c r="G25" s="30">
        <v>0.15515999588435025</v>
      </c>
      <c r="H25" s="30">
        <v>0.15638875185002465</v>
      </c>
      <c r="I25" s="30">
        <v>0.1451405474921918</v>
      </c>
      <c r="J25" s="30">
        <v>0.14503740648379052</v>
      </c>
      <c r="K25" s="30">
        <v>0.14931095223292923</v>
      </c>
      <c r="L25" s="30">
        <v>0.16350200143692908</v>
      </c>
      <c r="M25" s="30">
        <v>0.14060731799321011</v>
      </c>
      <c r="N25" s="30">
        <v>0.14625815133009004</v>
      </c>
      <c r="O25" s="30">
        <v>0.14287310098302056</v>
      </c>
      <c r="P25" s="30">
        <v>0.15998741082668905</v>
      </c>
      <c r="Q25" s="30">
        <v>0.15077650930782679</v>
      </c>
      <c r="R25" s="30">
        <v>0.15573227302849568</v>
      </c>
      <c r="S25" s="30">
        <v>0.1287235186579202</v>
      </c>
      <c r="T25" s="30">
        <v>0.15031897926634769</v>
      </c>
      <c r="U25" s="30">
        <v>0.14271375125467653</v>
      </c>
      <c r="V25" s="30">
        <v>0.14305835010060361</v>
      </c>
      <c r="W25" s="30">
        <v>0.13743329542472224</v>
      </c>
      <c r="X25" s="30">
        <v>0.13388114209827356</v>
      </c>
      <c r="Y25" s="30">
        <f>Y20/Y14</f>
        <v>0.12134884825457136</v>
      </c>
      <c r="Z25" s="30">
        <v>0.128</v>
      </c>
      <c r="AA25" s="30">
        <v>0.127</v>
      </c>
      <c r="AB25" s="30">
        <v>0.12</v>
      </c>
      <c r="AC25" s="30">
        <v>0.13200000000000001</v>
      </c>
      <c r="AD25" s="30">
        <v>0.121</v>
      </c>
      <c r="AE25" s="31">
        <f>AE20/AE14</f>
        <v>0.10476861639652338</v>
      </c>
      <c r="AF25" s="30">
        <f>AF20/AF14</f>
        <v>0.12599501487496984</v>
      </c>
      <c r="AG25" s="30">
        <v>0.12891447830360905</v>
      </c>
      <c r="AH25" s="30">
        <v>0.11766473814711849</v>
      </c>
      <c r="AI25" s="30">
        <f t="shared" ref="AI25:AN25" si="3">AI20/AI14</f>
        <v>0.12122258677257813</v>
      </c>
      <c r="AJ25" s="30">
        <f t="shared" si="3"/>
        <v>0.1074463225216994</v>
      </c>
      <c r="AK25" s="30">
        <f t="shared" si="3"/>
        <v>0.12281595806639488</v>
      </c>
      <c r="AL25" s="30">
        <f t="shared" si="3"/>
        <v>0.11868261455525607</v>
      </c>
      <c r="AM25" s="30">
        <f t="shared" si="3"/>
        <v>0.12710800143523501</v>
      </c>
      <c r="AN25" s="30">
        <f t="shared" si="3"/>
        <v>0.12301886792452831</v>
      </c>
    </row>
    <row r="26" spans="2:40" ht="13.5" thickTop="1" x14ac:dyDescent="0.2"/>
    <row r="28" spans="2:40" x14ac:dyDescent="0.2">
      <c r="B28" s="33" t="s">
        <v>42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N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40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</row>
    <row r="14" spans="2:40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10373</v>
      </c>
      <c r="AL14" s="6">
        <v>8205</v>
      </c>
      <c r="AM14" s="6">
        <v>8176</v>
      </c>
      <c r="AN14" s="6">
        <v>9504</v>
      </c>
    </row>
    <row r="15" spans="2:40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71</v>
      </c>
      <c r="AL15" s="6">
        <v>50</v>
      </c>
      <c r="AM15" s="6">
        <v>90</v>
      </c>
      <c r="AN15" s="6">
        <v>40</v>
      </c>
    </row>
    <row r="16" spans="2:40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7373</v>
      </c>
      <c r="AL16" s="6">
        <v>5685</v>
      </c>
      <c r="AM16" s="6">
        <v>5577</v>
      </c>
      <c r="AN16" s="6">
        <v>6714</v>
      </c>
    </row>
    <row r="17" spans="2:40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2930</v>
      </c>
      <c r="AL17" s="6">
        <v>2470</v>
      </c>
      <c r="AM17" s="6">
        <v>2509</v>
      </c>
      <c r="AN17" s="6">
        <v>2750</v>
      </c>
    </row>
    <row r="18" spans="2:40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19">
        <f>AE15+AE17</f>
        <v>3136</v>
      </c>
      <c r="AF18" s="6">
        <v>3034</v>
      </c>
      <c r="AG18" s="6">
        <v>3012</v>
      </c>
      <c r="AH18" s="6">
        <v>2857</v>
      </c>
      <c r="AI18" s="6">
        <v>2667</v>
      </c>
      <c r="AJ18" s="6">
        <v>2411</v>
      </c>
      <c r="AK18" s="6">
        <v>3001</v>
      </c>
      <c r="AL18" s="6">
        <v>2520</v>
      </c>
      <c r="AM18" s="6">
        <v>2599</v>
      </c>
      <c r="AN18" s="6">
        <f>AN15+AN17</f>
        <v>2790</v>
      </c>
    </row>
    <row r="19" spans="2:40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20">
        <f>AE16/AE14</f>
        <v>0.67103882476390342</v>
      </c>
      <c r="AF19" s="12">
        <f>AF16/AF14</f>
        <v>0.70434613135840962</v>
      </c>
      <c r="AG19" s="12">
        <v>0.72550806525107081</v>
      </c>
      <c r="AH19" s="12">
        <v>0.71300853842290302</v>
      </c>
      <c r="AI19" s="12">
        <f t="shared" ref="AI19:AN19" si="0">AI16/AI14</f>
        <v>0.70748821401162154</v>
      </c>
      <c r="AJ19" s="12">
        <f t="shared" si="0"/>
        <v>0.70772214813916834</v>
      </c>
      <c r="AK19" s="12">
        <f t="shared" si="0"/>
        <v>0.71078762171020915</v>
      </c>
      <c r="AL19" s="12">
        <f t="shared" si="0"/>
        <v>0.69287020109689212</v>
      </c>
      <c r="AM19" s="12">
        <f t="shared" si="0"/>
        <v>0.68211839530332685</v>
      </c>
      <c r="AN19" s="12">
        <f t="shared" si="0"/>
        <v>0.70643939393939392</v>
      </c>
    </row>
    <row r="20" spans="2:40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20">
        <f>AE17/AE14</f>
        <v>0.32014690451206718</v>
      </c>
      <c r="AF20" s="12">
        <f>AF17/AF14</f>
        <v>0.28639641395439486</v>
      </c>
      <c r="AG20" s="12">
        <v>0.26282693884990432</v>
      </c>
      <c r="AH20" s="12">
        <v>0.28166750376695127</v>
      </c>
      <c r="AI20" s="12">
        <f t="shared" ref="AI20:AN20" si="1">AI17/AI14</f>
        <v>0.28461791470233527</v>
      </c>
      <c r="AJ20" s="12">
        <f t="shared" si="1"/>
        <v>0.2862165110922536</v>
      </c>
      <c r="AK20" s="12">
        <f t="shared" si="1"/>
        <v>0.28246408946302903</v>
      </c>
      <c r="AL20" s="12">
        <f t="shared" si="1"/>
        <v>0.30103595368677638</v>
      </c>
      <c r="AM20" s="12">
        <f t="shared" si="1"/>
        <v>0.30687377690802348</v>
      </c>
      <c r="AN20" s="12">
        <f t="shared" si="1"/>
        <v>0.28935185185185186</v>
      </c>
    </row>
    <row r="21" spans="2:40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20">
        <f>AE15/AE14</f>
        <v>8.9192025183630636E-3</v>
      </c>
      <c r="AF21" s="12">
        <f>AF15/AF14</f>
        <v>9.2574546871954776E-3</v>
      </c>
      <c r="AG21" s="12">
        <v>1.166499589902488E-2</v>
      </c>
      <c r="AH21" s="12">
        <v>5.3239578101456552E-3</v>
      </c>
      <c r="AI21" s="12">
        <f t="shared" ref="AI21:AN21" si="2">AI15/AI14</f>
        <v>7.7842341848481525E-3</v>
      </c>
      <c r="AJ21" s="12">
        <f t="shared" si="2"/>
        <v>6.0613407685780095E-3</v>
      </c>
      <c r="AK21" s="12">
        <f t="shared" si="2"/>
        <v>6.8446929528583819E-3</v>
      </c>
      <c r="AL21" s="12">
        <f t="shared" si="2"/>
        <v>6.0938452163315053E-3</v>
      </c>
      <c r="AM21" s="12">
        <f t="shared" si="2"/>
        <v>1.1007827788649706E-2</v>
      </c>
      <c r="AN21" s="12">
        <f t="shared" si="2"/>
        <v>4.2087542087542087E-3</v>
      </c>
    </row>
    <row r="22" spans="2:40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21">
        <f>AE18/AE14</f>
        <v>0.32906610703043021</v>
      </c>
      <c r="AF22" s="17">
        <f>AF18/AF14</f>
        <v>0.29565386864159032</v>
      </c>
      <c r="AG22" s="17">
        <v>0.27449193474892919</v>
      </c>
      <c r="AH22" s="17">
        <v>0.28699146157709693</v>
      </c>
      <c r="AI22" s="17">
        <f t="shared" ref="AI22:AN22" si="3">AI18/AI14</f>
        <v>0.29240214888718341</v>
      </c>
      <c r="AJ22" s="17">
        <f t="shared" si="3"/>
        <v>0.29227785186083161</v>
      </c>
      <c r="AK22" s="17">
        <f t="shared" si="3"/>
        <v>0.28930878241588742</v>
      </c>
      <c r="AL22" s="17">
        <f t="shared" si="3"/>
        <v>0.30712979890310788</v>
      </c>
      <c r="AM22" s="17">
        <f t="shared" si="3"/>
        <v>0.3178816046966732</v>
      </c>
      <c r="AN22" s="17">
        <f t="shared" si="3"/>
        <v>0.29356060606060608</v>
      </c>
    </row>
    <row r="23" spans="2:40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N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4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</row>
    <row r="12" spans="2:40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4652</v>
      </c>
      <c r="AJ12" s="6">
        <v>3004</v>
      </c>
      <c r="AK12" s="6">
        <v>5720</v>
      </c>
      <c r="AL12" s="6">
        <v>5302</v>
      </c>
      <c r="AM12" s="6">
        <v>5217</v>
      </c>
      <c r="AN12" s="6">
        <v>6040</v>
      </c>
    </row>
    <row r="13" spans="2:40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2931</v>
      </c>
      <c r="AJ13" s="6">
        <v>2024</v>
      </c>
      <c r="AK13" s="6">
        <v>3659</v>
      </c>
      <c r="AL13" s="6">
        <v>3256</v>
      </c>
      <c r="AM13" s="6">
        <v>3165</v>
      </c>
      <c r="AN13" s="6">
        <v>3825</v>
      </c>
    </row>
    <row r="14" spans="2:40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6">
        <v>1563</v>
      </c>
    </row>
    <row r="15" spans="2:40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222</v>
      </c>
      <c r="AK15" s="6">
        <v>472</v>
      </c>
      <c r="AL15" s="6">
        <v>617</v>
      </c>
      <c r="AM15" s="6">
        <v>543</v>
      </c>
      <c r="AN15" s="6">
        <v>532</v>
      </c>
    </row>
    <row r="16" spans="2:40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6">
        <v>120</v>
      </c>
    </row>
    <row r="17" spans="2:40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20">
        <f>(AE14+AE13)/AE12</f>
        <v>0.86069946650859519</v>
      </c>
      <c r="AF17" s="12">
        <f>(AF14+AF13)/AF12</f>
        <v>0.86738284867568072</v>
      </c>
      <c r="AG17" s="12">
        <v>0.9103806228373702</v>
      </c>
      <c r="AH17" s="12">
        <v>0.86491420226359983</v>
      </c>
      <c r="AI17" s="12">
        <f t="shared" ref="AI17:AN17" si="0">(AI14+AI13)/AI12</f>
        <v>0.86650902837489252</v>
      </c>
      <c r="AJ17" s="12">
        <f t="shared" si="0"/>
        <v>0.9137816245006658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</row>
    <row r="18" spans="2:40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20">
        <f t="shared" ref="AE18:AF19" si="1">AE13/(AE13+AE15)</f>
        <v>0.84223366766061258</v>
      </c>
      <c r="AF18" s="12">
        <f t="shared" si="1"/>
        <v>0.85323446688826388</v>
      </c>
      <c r="AG18" s="12">
        <v>0.89463647199046481</v>
      </c>
      <c r="AH18" s="12">
        <v>0.84670100564140294</v>
      </c>
      <c r="AI18" s="12">
        <f t="shared" ref="AI18:AJ18" si="2">AI13/(AI13+AI15)</f>
        <v>0.84907300115874851</v>
      </c>
      <c r="AJ18" s="12">
        <f t="shared" si="2"/>
        <v>0.90115761353517365</v>
      </c>
      <c r="AK18" s="12">
        <f t="shared" ref="AK18:AL18" si="3">AK13/(AK13+AK15)</f>
        <v>0.88574195110142817</v>
      </c>
      <c r="AL18" s="12">
        <f t="shared" si="3"/>
        <v>0.8406919700490576</v>
      </c>
      <c r="AM18" s="12">
        <f t="shared" ref="AM18:AN18" si="4">AM13/(AM13+AM15)</f>
        <v>0.8535598705501618</v>
      </c>
      <c r="AN18" s="12">
        <f t="shared" si="4"/>
        <v>0.87789763598806514</v>
      </c>
    </row>
    <row r="19" spans="2:40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20">
        <f t="shared" si="1"/>
        <v>0.91034985422740522</v>
      </c>
      <c r="AF19" s="12">
        <f t="shared" si="1"/>
        <v>0.90456989247311825</v>
      </c>
      <c r="AG19" s="12">
        <v>0.95205047318611991</v>
      </c>
      <c r="AH19" s="12">
        <v>0.91791577444682371</v>
      </c>
      <c r="AI19" s="12">
        <f t="shared" ref="AI19:AJ19" si="5">AI14/(AI14+AI16)</f>
        <v>0.91666666666666663</v>
      </c>
      <c r="AJ19" s="12">
        <f t="shared" si="5"/>
        <v>0.95118733509234832</v>
      </c>
      <c r="AK19" s="12">
        <f t="shared" ref="AK19:AL19" si="6">AK14/(AK14+AK16)</f>
        <v>0.93706733794839525</v>
      </c>
      <c r="AL19" s="12">
        <f t="shared" si="6"/>
        <v>0.89153254023792861</v>
      </c>
      <c r="AM19" s="12">
        <f t="shared" ref="AM19:AN19" si="7">AM14/(AM14+AM16)</f>
        <v>0.90059642147117291</v>
      </c>
      <c r="AN19" s="12">
        <f t="shared" si="7"/>
        <v>0.928698752228164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N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</row>
    <row r="12" spans="2:40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225</v>
      </c>
      <c r="AL12" s="6">
        <v>211</v>
      </c>
      <c r="AM12" s="6">
        <v>178</v>
      </c>
      <c r="AN12" s="6">
        <v>184</v>
      </c>
    </row>
    <row r="13" spans="2:40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6">
        <v>142</v>
      </c>
    </row>
    <row r="14" spans="2:40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6">
        <v>598</v>
      </c>
    </row>
    <row r="15" spans="2:40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6">
        <v>190</v>
      </c>
    </row>
    <row r="16" spans="2:40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4326</v>
      </c>
      <c r="AJ16" s="6">
        <v>4163</v>
      </c>
      <c r="AK16" s="6">
        <v>5092</v>
      </c>
      <c r="AL16" s="6">
        <v>4144</v>
      </c>
      <c r="AM16" s="6">
        <v>4273</v>
      </c>
      <c r="AN16" s="6">
        <v>4565</v>
      </c>
    </row>
    <row r="17" spans="2:40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6">
        <v>1380</v>
      </c>
    </row>
    <row r="18" spans="2:40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5259</v>
      </c>
      <c r="AH18" s="6">
        <v>4774</v>
      </c>
      <c r="AI18" s="6">
        <v>4093</v>
      </c>
      <c r="AJ18" s="6">
        <v>3958</v>
      </c>
      <c r="AK18" s="6">
        <v>4856</v>
      </c>
      <c r="AL18" s="6">
        <v>4194</v>
      </c>
      <c r="AM18" s="6">
        <v>3874</v>
      </c>
      <c r="AN18" s="6">
        <v>4274</v>
      </c>
    </row>
    <row r="19" spans="2:40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6">
        <v>1312</v>
      </c>
    </row>
    <row r="20" spans="2:40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653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6">
        <v>385</v>
      </c>
    </row>
    <row r="21" spans="2:40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6">
        <v>112</v>
      </c>
    </row>
    <row r="22" spans="2:40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1211</v>
      </c>
      <c r="AL22" s="6">
        <v>899</v>
      </c>
      <c r="AM22" s="6">
        <v>940</v>
      </c>
      <c r="AN22" s="6">
        <v>922</v>
      </c>
    </row>
    <row r="23" spans="2:40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6">
        <v>293</v>
      </c>
    </row>
    <row r="24" spans="2:40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6">
        <v>528</v>
      </c>
    </row>
    <row r="25" spans="2:40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6">
        <v>186</v>
      </c>
    </row>
    <row r="26" spans="2:40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14109</v>
      </c>
      <c r="AH26" s="6">
        <v>12211</v>
      </c>
      <c r="AI26" s="6">
        <v>10862</v>
      </c>
      <c r="AJ26" s="6">
        <v>10526</v>
      </c>
      <c r="AK26" s="6">
        <v>12834</v>
      </c>
      <c r="AL26" s="6">
        <v>11047</v>
      </c>
      <c r="AM26" s="6">
        <v>10706</v>
      </c>
      <c r="AN26" s="6">
        <v>11456</v>
      </c>
    </row>
    <row r="27" spans="2:40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6">
        <v>3615</v>
      </c>
    </row>
    <row r="28" spans="2:40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6">
        <f>SUM(AN12,AN13)</f>
        <v>326</v>
      </c>
    </row>
    <row r="29" spans="2:40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6">
        <f>SUM(AN14,AN15)</f>
        <v>788</v>
      </c>
    </row>
    <row r="30" spans="2:40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6">
        <f>SUM(AN16,AN17)</f>
        <v>5945</v>
      </c>
    </row>
    <row r="31" spans="2:40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6">
        <f>SUM(AN18:AN19)</f>
        <v>5586</v>
      </c>
    </row>
    <row r="32" spans="2:40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6">
        <f>SUM(AN20:AN21)</f>
        <v>497</v>
      </c>
    </row>
    <row r="33" spans="2:40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6">
        <f>SUM(AN22:AN23)</f>
        <v>1215</v>
      </c>
    </row>
    <row r="34" spans="2:40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6">
        <f>SUM(AN24:AN25)</f>
        <v>714</v>
      </c>
    </row>
    <row r="35" spans="2:40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15215</v>
      </c>
      <c r="AJ35" s="14">
        <f t="shared" si="8"/>
        <v>14257</v>
      </c>
      <c r="AK35" s="14">
        <f t="shared" si="8"/>
        <v>17657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</row>
  </sheetData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N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</row>
    <row r="12" spans="2:40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6">
        <v>1113</v>
      </c>
    </row>
    <row r="13" spans="2:40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6">
        <v>56</v>
      </c>
    </row>
    <row r="14" spans="2:40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6">
        <v>6</v>
      </c>
    </row>
    <row r="15" spans="2:40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6">
        <v>0</v>
      </c>
    </row>
    <row r="16" spans="2:40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6">
        <v>255</v>
      </c>
    </row>
    <row r="17" spans="2:40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6">
        <v>23</v>
      </c>
    </row>
    <row r="18" spans="2:40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6">
        <v>30</v>
      </c>
    </row>
    <row r="19" spans="2:40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6">
        <v>0</v>
      </c>
    </row>
    <row r="20" spans="2:40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6">
        <v>251</v>
      </c>
    </row>
    <row r="21" spans="2:40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6">
        <v>30</v>
      </c>
    </row>
    <row r="22" spans="2:40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1433</v>
      </c>
      <c r="AL22" s="6">
        <v>1146</v>
      </c>
      <c r="AM22" s="6">
        <v>1123</v>
      </c>
      <c r="AN22" s="6">
        <v>1285</v>
      </c>
    </row>
    <row r="23" spans="2:40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6">
        <v>73</v>
      </c>
    </row>
    <row r="24" spans="2:40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6">
        <v>40</v>
      </c>
    </row>
    <row r="25" spans="2:40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6">
        <v>0</v>
      </c>
    </row>
    <row r="26" spans="2:40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852</v>
      </c>
      <c r="AL26" s="6">
        <v>641</v>
      </c>
      <c r="AM26" s="6">
        <v>703</v>
      </c>
      <c r="AN26" s="6">
        <v>708</v>
      </c>
    </row>
    <row r="27" spans="2:40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6">
        <v>22</v>
      </c>
    </row>
    <row r="28" spans="2:40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4084</v>
      </c>
      <c r="AL28" s="6">
        <v>3174</v>
      </c>
      <c r="AM28" s="6">
        <v>3366</v>
      </c>
      <c r="AN28" s="6">
        <v>3688</v>
      </c>
    </row>
    <row r="29" spans="2:40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6">
        <v>204</v>
      </c>
    </row>
    <row r="30" spans="2:40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6">
        <f>SUM(AN12:AN13)</f>
        <v>1169</v>
      </c>
    </row>
    <row r="31" spans="2:40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6">
        <f>SUM(AN14:AN15)</f>
        <v>6</v>
      </c>
    </row>
    <row r="32" spans="2:40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6">
        <f>SUM(AN16:AN17)</f>
        <v>278</v>
      </c>
    </row>
    <row r="33" spans="2:40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6">
        <f>SUM(AN18:AN19)</f>
        <v>30</v>
      </c>
    </row>
    <row r="34" spans="2:40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6">
        <f>SUM(AN20:AN21)</f>
        <v>281</v>
      </c>
    </row>
    <row r="35" spans="2:40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6">
        <f>SUM(AN22:AN23)</f>
        <v>1358</v>
      </c>
    </row>
    <row r="36" spans="2:40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6">
        <f>SUM(AN24:AN25)</f>
        <v>40</v>
      </c>
    </row>
    <row r="37" spans="2:40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6">
        <f>SUM(AN26:AN27)</f>
        <v>730</v>
      </c>
    </row>
    <row r="38" spans="2:40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4393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</row>
    <row r="39" spans="2:40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N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40" ht="32.25" x14ac:dyDescent="0.4">
      <c r="K4" s="26"/>
    </row>
    <row r="11" spans="2:4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</row>
    <row r="12" spans="2:40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6">
        <v>3464</v>
      </c>
    </row>
    <row r="13" spans="2:40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6">
        <v>2218</v>
      </c>
    </row>
    <row r="14" spans="2:40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19">
        <f>SUM(AE12:AE13)</f>
        <v>4620</v>
      </c>
      <c r="AF14" s="19">
        <v>4479</v>
      </c>
      <c r="AG14" s="6">
        <v>3383</v>
      </c>
      <c r="AH14" s="6">
        <v>4766</v>
      </c>
      <c r="AI14" s="6">
        <v>4002</v>
      </c>
      <c r="AJ14" s="6">
        <v>1366</v>
      </c>
      <c r="AK14" s="6">
        <v>3484</v>
      </c>
      <c r="AL14" s="6">
        <v>4850</v>
      </c>
      <c r="AM14" s="6">
        <v>4949</v>
      </c>
      <c r="AN14" s="6">
        <f>SUM(AN12:AN13)</f>
        <v>5682</v>
      </c>
    </row>
    <row r="15" spans="2:40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6">
        <v>2984</v>
      </c>
    </row>
    <row r="16" spans="2:40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19">
        <f>SUM(AE14,AE15)</f>
        <v>8059</v>
      </c>
      <c r="AF16" s="19">
        <v>7777</v>
      </c>
      <c r="AG16" s="6">
        <v>5807</v>
      </c>
      <c r="AH16" s="6">
        <v>8179</v>
      </c>
      <c r="AI16" s="6">
        <v>6836</v>
      </c>
      <c r="AJ16" s="6">
        <v>2337</v>
      </c>
      <c r="AK16" s="6">
        <v>5785</v>
      </c>
      <c r="AL16" s="6">
        <v>7766</v>
      </c>
      <c r="AM16" s="6">
        <v>7753</v>
      </c>
      <c r="AN16" s="6">
        <f>SUM(AN14,AN15)</f>
        <v>8666</v>
      </c>
    </row>
    <row r="17" spans="2:40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20">
        <f>AE14/AE16</f>
        <v>0.57327211812880008</v>
      </c>
      <c r="AF17" s="20">
        <v>0.57599999999999996</v>
      </c>
      <c r="AG17" s="12">
        <v>0.58257275701739275</v>
      </c>
      <c r="AH17" s="12">
        <v>0.58271182296124224</v>
      </c>
      <c r="AI17" s="12">
        <v>0.585430076067876</v>
      </c>
      <c r="AJ17" s="12">
        <v>0.58499999999999996</v>
      </c>
      <c r="AK17" s="12">
        <f>AK14/AK16</f>
        <v>0.60224719101123592</v>
      </c>
      <c r="AL17" s="12">
        <f>AL14/AL16</f>
        <v>0.62451712593355657</v>
      </c>
      <c r="AM17" s="12">
        <f>AM14/AM16</f>
        <v>0.63833354830388234</v>
      </c>
      <c r="AN17" s="12">
        <f>AN14/AN16</f>
        <v>0.6556658204477267</v>
      </c>
    </row>
    <row r="18" spans="2:40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6">
        <v>8826</v>
      </c>
    </row>
    <row r="19" spans="2:40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6">
        <v>3974</v>
      </c>
    </row>
    <row r="20" spans="2:40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6">
        <v>1783</v>
      </c>
    </row>
    <row r="21" spans="2:40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6">
        <v>2094</v>
      </c>
    </row>
    <row r="22" spans="2:40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6">
        <v>975</v>
      </c>
    </row>
    <row r="23" spans="2:40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20">
        <f>(AE19+AE20)/AE18</f>
        <v>0.56889811873931107</v>
      </c>
      <c r="AF23" s="20">
        <v>0.56999999999999995</v>
      </c>
      <c r="AG23" s="12">
        <v>0.57848443843031128</v>
      </c>
      <c r="AH23" s="12">
        <v>0.57637060090974379</v>
      </c>
      <c r="AI23" s="12">
        <f>(AI19+AI20)/AI18</f>
        <v>0.58063127690100436</v>
      </c>
      <c r="AJ23" s="12">
        <v>0.57999999999999996</v>
      </c>
      <c r="AK23" s="12">
        <f>(AK19+AK20)/AK18</f>
        <v>0.59867188830240081</v>
      </c>
      <c r="AL23" s="12">
        <f>(AL19+AL20)/AL18</f>
        <v>0.61656210790464239</v>
      </c>
      <c r="AM23" s="12">
        <f>(AM19+AM20)/AM18</f>
        <v>0.63109987357774966</v>
      </c>
      <c r="AN23" s="12">
        <f>(AN19+AN20)/AN18</f>
        <v>0.65227736233854516</v>
      </c>
    </row>
    <row r="24" spans="2:40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20">
        <f>AE19/(AE19+AE21)</f>
        <v>0.57157658435503367</v>
      </c>
      <c r="AF24" s="20">
        <v>0.57199999999999995</v>
      </c>
      <c r="AG24" s="12">
        <v>0.57748574262335728</v>
      </c>
      <c r="AH24" s="12">
        <v>0.57406119610570239</v>
      </c>
      <c r="AI24" s="12">
        <f t="shared" ref="AI24:AL25" si="0">AI19/(AI19+AI21)</f>
        <v>0.58533057851239667</v>
      </c>
      <c r="AJ24" s="12">
        <v>0.59299999999999997</v>
      </c>
      <c r="AK24" s="12">
        <f t="shared" ref="AK24" si="1">AK19/(AK19+AK21)</f>
        <v>0.59908536585365857</v>
      </c>
      <c r="AL24" s="12">
        <f t="shared" si="0"/>
        <v>0.62369207772795221</v>
      </c>
      <c r="AM24" s="12">
        <f t="shared" ref="AM24:AN24" si="2">AM19/(AM19+AM21)</f>
        <v>0.63022866703848301</v>
      </c>
      <c r="AN24" s="12">
        <f t="shared" si="2"/>
        <v>0.65491100856954521</v>
      </c>
    </row>
    <row r="25" spans="2:40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20">
        <f>AE20/(AE20+AE22)</f>
        <v>0.56242171189979118</v>
      </c>
      <c r="AF25" s="20">
        <v>0.56599999999999995</v>
      </c>
      <c r="AG25" s="12">
        <v>0.58062799361362427</v>
      </c>
      <c r="AH25" s="12">
        <v>0.58147578785549581</v>
      </c>
      <c r="AI25" s="12">
        <f t="shared" si="0"/>
        <v>0.56995305164319254</v>
      </c>
      <c r="AJ25" s="12">
        <v>0.55000000000000004</v>
      </c>
      <c r="AK25" s="12">
        <f t="shared" ref="AK25" si="3">AK20/(AK20+AK22)</f>
        <v>0.59783169850283946</v>
      </c>
      <c r="AL25" s="12">
        <f t="shared" si="0"/>
        <v>0.60198624904507259</v>
      </c>
      <c r="AM25" s="12">
        <f t="shared" ref="AM25:AN25" si="4">AM20/(AM20+AM22)</f>
        <v>0.63295140260766491</v>
      </c>
      <c r="AN25" s="12">
        <f t="shared" si="4"/>
        <v>0.64648295866569983</v>
      </c>
    </row>
    <row r="26" spans="2:40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6">
        <v>8665</v>
      </c>
    </row>
    <row r="27" spans="2:40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6">
        <v>5684</v>
      </c>
    </row>
    <row r="28" spans="2:40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3">
        <v>2433</v>
      </c>
      <c r="AH28" s="23">
        <v>3414</v>
      </c>
      <c r="AI28" s="23">
        <v>2841</v>
      </c>
      <c r="AJ28" s="23">
        <v>967</v>
      </c>
      <c r="AK28" s="23">
        <v>2312</v>
      </c>
      <c r="AL28" s="23">
        <v>2946</v>
      </c>
      <c r="AM28" s="23">
        <v>2824</v>
      </c>
      <c r="AN28" s="23">
        <v>2981</v>
      </c>
    </row>
    <row r="29" spans="2:40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20">
        <f>AE27/AE26</f>
        <v>0.57364822871348664</v>
      </c>
      <c r="AF29" s="20">
        <v>0.57699999999999996</v>
      </c>
      <c r="AG29" s="12">
        <v>0.58167125171939482</v>
      </c>
      <c r="AH29" s="12">
        <v>0.5825895586257489</v>
      </c>
      <c r="AI29" s="12">
        <f>AI27/AI26</f>
        <v>0.58464912280701753</v>
      </c>
      <c r="AJ29" s="12">
        <v>0.58599999999999997</v>
      </c>
      <c r="AK29" s="12"/>
      <c r="AL29" s="12">
        <f>AL27/AL26</f>
        <v>0.62206542655548425</v>
      </c>
      <c r="AM29" s="12">
        <f>AM27/AM26</f>
        <v>0.63655083655083655</v>
      </c>
      <c r="AN29" s="12">
        <f>AN27/AN26</f>
        <v>0.65597230236583959</v>
      </c>
    </row>
    <row r="30" spans="2:40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6">
        <v>161</v>
      </c>
    </row>
    <row r="31" spans="2:40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6">
        <v>73</v>
      </c>
    </row>
    <row r="32" spans="2:40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6">
        <v>88</v>
      </c>
    </row>
    <row r="33" spans="2:40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22">
        <f>AE31/AE30</f>
        <v>0.2978723404255319</v>
      </c>
      <c r="AF33" s="22">
        <v>0.29399999999999998</v>
      </c>
      <c r="AG33" s="16">
        <v>0.38541666666666669</v>
      </c>
      <c r="AH33" s="16">
        <v>0.2857142857142857</v>
      </c>
      <c r="AI33" s="16">
        <f>AI31/AI30</f>
        <v>0.36923076923076925</v>
      </c>
      <c r="AJ33" s="16">
        <v>0.25</v>
      </c>
      <c r="AK33" s="16">
        <f>AK31/AK30</f>
        <v>0.42307692307692307</v>
      </c>
      <c r="AL33" s="16">
        <f>AL31/AL30</f>
        <v>0.37142857142857144</v>
      </c>
      <c r="AM33" s="16">
        <f>AM31/AM30</f>
        <v>0.32857142857142857</v>
      </c>
      <c r="AN33" s="16">
        <f>AN31/AN30</f>
        <v>0.453416149068323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N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40" ht="32.25" x14ac:dyDescent="0.4">
      <c r="K8" s="26"/>
    </row>
    <row r="11" spans="2:4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</row>
    <row r="12" spans="2:40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4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</row>
    <row r="13" spans="2:40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4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</row>
    <row r="14" spans="2:40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20">
        <f>AE12/(AE12+AE13)</f>
        <v>0.79220779220779225</v>
      </c>
      <c r="AF14" s="25">
        <f>AF12/(AF12+AF13)</f>
        <v>0.82278481012658233</v>
      </c>
      <c r="AG14" s="12">
        <v>0.80487804878048785</v>
      </c>
      <c r="AH14" s="12">
        <v>0.71212121212121215</v>
      </c>
      <c r="AI14" s="12">
        <f t="shared" ref="AI14:AN14" si="0">AI12/(AI12+AI13)</f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</row>
    <row r="15" spans="2:40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4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</row>
    <row r="16" spans="2:40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4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</row>
    <row r="17" spans="2:40" ht="29.25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20">
        <f>AE15/(AE15+AE16)</f>
        <v>0.875</v>
      </c>
      <c r="AF17" s="25">
        <f>AF15/(AF15+AF16)</f>
        <v>1</v>
      </c>
      <c r="AG17" s="12">
        <v>0.76190476190476186</v>
      </c>
      <c r="AH17" s="12">
        <v>0.90909090909090906</v>
      </c>
      <c r="AI17" s="12">
        <f t="shared" ref="AI17:AN17" si="1">AI15/(AI15+AI16)</f>
        <v>0.7857142857142857</v>
      </c>
      <c r="AJ17" s="12">
        <f t="shared" si="1"/>
        <v>0.7142857142857143</v>
      </c>
      <c r="AK17" s="12">
        <f t="shared" si="1"/>
        <v>0.8</v>
      </c>
      <c r="AL17" s="12">
        <f t="shared" si="1"/>
        <v>0.95454545454545459</v>
      </c>
      <c r="AM17" s="12">
        <f t="shared" si="1"/>
        <v>0.94444444444444442</v>
      </c>
      <c r="AN17" s="12">
        <f t="shared" si="1"/>
        <v>0.8</v>
      </c>
    </row>
    <row r="18" spans="2:40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4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</row>
    <row r="19" spans="2:40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4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</row>
    <row r="20" spans="2:40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20">
        <f>AE18/(AE18+AE19)</f>
        <v>1</v>
      </c>
      <c r="AF20" s="25">
        <f>AF18/(AF18+AF19)</f>
        <v>1</v>
      </c>
      <c r="AG20" s="12">
        <v>0.875</v>
      </c>
      <c r="AH20" s="12">
        <v>1</v>
      </c>
      <c r="AI20" s="12">
        <f t="shared" ref="AI20:AN20" si="2">AI18/(AI18+AI19)</f>
        <v>1</v>
      </c>
      <c r="AJ20" s="12">
        <f t="shared" si="2"/>
        <v>1</v>
      </c>
      <c r="AK20" s="12">
        <f t="shared" si="2"/>
        <v>1</v>
      </c>
      <c r="AL20" s="12">
        <f t="shared" si="2"/>
        <v>1</v>
      </c>
      <c r="AM20" s="12">
        <f t="shared" si="2"/>
        <v>1</v>
      </c>
      <c r="AN20" s="12">
        <f t="shared" si="2"/>
        <v>1</v>
      </c>
    </row>
    <row r="21" spans="2:40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4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</row>
    <row r="22" spans="2:40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4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</row>
    <row r="23" spans="2:40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4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</row>
    <row r="24" spans="2:40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20">
        <f>AE21/(AE21+AE22+AE23)</f>
        <v>0.83680387409200974</v>
      </c>
      <c r="AF24" s="25">
        <f>AF21/(AF21+AF22+AF23)</f>
        <v>0.83711911357340718</v>
      </c>
      <c r="AG24" s="12">
        <v>0.84267782426778237</v>
      </c>
      <c r="AH24" s="12">
        <v>0.83588129496402874</v>
      </c>
      <c r="AI24" s="12">
        <f t="shared" ref="AI24:AN24" si="3">AI21/(AI21+AI22+AI23)</f>
        <v>0.84690553745928343</v>
      </c>
      <c r="AJ24" s="12">
        <f t="shared" si="3"/>
        <v>0.84197924980047889</v>
      </c>
      <c r="AK24" s="12">
        <f t="shared" si="3"/>
        <v>0.84608030592734229</v>
      </c>
      <c r="AL24" s="12">
        <f t="shared" si="3"/>
        <v>0.82730455075845977</v>
      </c>
      <c r="AM24" s="12">
        <f t="shared" si="3"/>
        <v>0.83800952885124402</v>
      </c>
      <c r="AN24" s="12">
        <f t="shared" si="3"/>
        <v>0.82352941176470584</v>
      </c>
    </row>
    <row r="25" spans="2:40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4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</row>
    <row r="26" spans="2:40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4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</row>
    <row r="27" spans="2:40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4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</row>
    <row r="28" spans="2:40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4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</row>
    <row r="29" spans="2:40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4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</row>
    <row r="30" spans="2:40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20">
        <f>(AE26+AE27)/AE25</f>
        <v>0.82524271844660191</v>
      </c>
      <c r="AF30" s="25">
        <f>(AF26+AF27)/AF25</f>
        <v>0.87155963302752293</v>
      </c>
      <c r="AG30" s="12">
        <v>0.78873239436619713</v>
      </c>
      <c r="AH30" s="12">
        <v>0.79207920792079212</v>
      </c>
      <c r="AI30" s="12">
        <f t="shared" ref="AI30:AN30" si="4">(AI26+AI27)/AI25</f>
        <v>0.73972602739726023</v>
      </c>
      <c r="AJ30" s="12">
        <f t="shared" si="4"/>
        <v>0.82857142857142863</v>
      </c>
      <c r="AK30" s="12">
        <f t="shared" si="4"/>
        <v>0.80281690140845074</v>
      </c>
      <c r="AL30" s="12">
        <f t="shared" si="4"/>
        <v>0.83199999999999996</v>
      </c>
      <c r="AM30" s="12">
        <f t="shared" si="4"/>
        <v>0.77049180327868849</v>
      </c>
      <c r="AN30" s="12">
        <f t="shared" si="4"/>
        <v>0.75147928994082835</v>
      </c>
    </row>
    <row r="31" spans="2:40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20">
        <f t="shared" ref="AE31:AF32" si="5">AE26/(AE26+AE28)</f>
        <v>0.81538461538461537</v>
      </c>
      <c r="AF31" s="25">
        <f t="shared" si="5"/>
        <v>0.87142857142857144</v>
      </c>
      <c r="AG31" s="12">
        <v>0.82</v>
      </c>
      <c r="AH31" s="12">
        <v>0.88709677419354838</v>
      </c>
      <c r="AI31" s="12">
        <f t="shared" ref="AI31" si="6">AI26/(AI26+AI28)</f>
        <v>0.73809523809523814</v>
      </c>
      <c r="AJ31" s="12">
        <f t="shared" ref="AJ31:AL31" si="7">AJ26/(AJ26+AJ28)</f>
        <v>0.82608695652173914</v>
      </c>
      <c r="AK31" s="12">
        <f t="shared" ref="AK31" si="8">AK26/(AK26+AK28)</f>
        <v>0.81481481481481477</v>
      </c>
      <c r="AL31" s="12">
        <f t="shared" si="7"/>
        <v>0.84444444444444444</v>
      </c>
      <c r="AM31" s="12">
        <f t="shared" ref="AM31:AN31" si="9">AM26/(AM26+AM28)</f>
        <v>0.7640449438202247</v>
      </c>
      <c r="AN31" s="12">
        <f t="shared" si="9"/>
        <v>0.7927927927927928</v>
      </c>
    </row>
    <row r="32" spans="2:40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20">
        <f t="shared" si="5"/>
        <v>0.84210526315789469</v>
      </c>
      <c r="AF32" s="25">
        <f t="shared" si="5"/>
        <v>0.87179487179487181</v>
      </c>
      <c r="AG32" s="12">
        <v>0.7142857142857143</v>
      </c>
      <c r="AH32" s="12">
        <v>0.64102564102564108</v>
      </c>
      <c r="AI32" s="12">
        <f t="shared" ref="AI32" si="10">AI27/(AI27+AI29)</f>
        <v>0.74193548387096775</v>
      </c>
      <c r="AJ32" s="12">
        <f t="shared" ref="AJ32:AL32" si="11">AJ27/(AJ27+AJ29)</f>
        <v>0.83333333333333337</v>
      </c>
      <c r="AK32" s="12">
        <f t="shared" ref="AK32" si="12">AK27/(AK27+AK29)</f>
        <v>0.76470588235294112</v>
      </c>
      <c r="AL32" s="12">
        <f t="shared" si="11"/>
        <v>0.8</v>
      </c>
      <c r="AM32" s="12">
        <f t="shared" ref="AM32:AN32" si="13">AM27/(AM27+AM29)</f>
        <v>0.78787878787878785</v>
      </c>
      <c r="AN32" s="12">
        <f t="shared" si="13"/>
        <v>0.67241379310344829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2021-09-28T07:32:56Z</dcterms:modified>
</cp:coreProperties>
</file>